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NPO高知陸協\高知市陸協申し込みファイル\"/>
    </mc:Choice>
  </mc:AlternateContent>
  <bookViews>
    <workbookView xWindow="-15" yWindow="-15" windowWidth="11955" windowHeight="6990"/>
  </bookViews>
  <sheets>
    <sheet name="申し込み表" sheetId="2" r:id="rId1"/>
    <sheet name="リレー" sheetId="4" r:id="rId2"/>
    <sheet name="種目コード表" sheetId="3" r:id="rId3"/>
  </sheets>
  <definedNames>
    <definedName name="_xlnm._FilterDatabase" localSheetId="1" hidden="1">リレー!#REF!</definedName>
    <definedName name="_xlnm._FilterDatabase" localSheetId="2" hidden="1">種目コード表!#REF!</definedName>
    <definedName name="_xlnm._FilterDatabase" localSheetId="0" hidden="1">申し込み表!$G$11:$N$12</definedName>
    <definedName name="name" localSheetId="1">リレー!#REF!</definedName>
    <definedName name="_xlnm.Print_Area" localSheetId="1">リレー!$A$2:$P$3</definedName>
    <definedName name="_xlnm.Print_Area" localSheetId="2">種目コード表!$E$1:$AA$23</definedName>
    <definedName name="_xlnm.Print_Area" localSheetId="0">申し込み表!$A:$AA</definedName>
    <definedName name="_xlnm.Print_Titles" localSheetId="1">リレー!$3:$3</definedName>
    <definedName name="_xlnm.Print_Titles" localSheetId="0">申し込み表!$1:$12</definedName>
    <definedName name="オーダー">申し込み表!$F$13:$F$62</definedName>
    <definedName name="種目">種目コード表!$B$1:$C$37</definedName>
    <definedName name="所属コード表">#REF!</definedName>
    <definedName name="性">種目コード表!#REF!</definedName>
    <definedName name="大会コード表">#REF!</definedName>
    <definedName name="名前" localSheetId="1">申し込み表!$B$13:$F$62</definedName>
    <definedName name="名前">申し込み表!$B$13:$F$62</definedName>
  </definedNames>
  <calcPr calcId="162913"/>
</workbook>
</file>

<file path=xl/calcChain.xml><?xml version="1.0" encoding="utf-8"?>
<calcChain xmlns="http://schemas.openxmlformats.org/spreadsheetml/2006/main">
  <c r="N13" i="2" l="1"/>
  <c r="I7" i="2"/>
  <c r="AO63" i="2"/>
  <c r="I6" i="2"/>
  <c r="D13" i="2"/>
  <c r="AC13" i="2"/>
  <c r="AF13" i="2"/>
  <c r="AP9" i="2"/>
  <c r="AO9" i="2"/>
  <c r="AN9" i="2"/>
  <c r="AM9" i="2"/>
  <c r="AL9" i="2"/>
  <c r="AK9" i="2"/>
  <c r="AP8" i="2"/>
  <c r="AO8" i="2"/>
  <c r="AN8" i="2"/>
  <c r="AM8" i="2"/>
  <c r="AL8" i="2"/>
  <c r="AK8" i="2"/>
  <c r="AP7" i="2"/>
  <c r="AO7" i="2"/>
  <c r="AN7" i="2"/>
  <c r="AM7" i="2"/>
  <c r="AL7" i="2"/>
  <c r="AK7" i="2"/>
  <c r="AP6" i="2"/>
  <c r="AO6" i="2"/>
  <c r="AN6" i="2"/>
  <c r="AM6" i="2"/>
  <c r="AL6" i="2"/>
  <c r="AK6" i="2"/>
  <c r="AP5" i="2"/>
  <c r="AO5" i="2"/>
  <c r="AN5" i="2"/>
  <c r="AM5" i="2"/>
  <c r="AL5" i="2"/>
  <c r="AK5" i="2"/>
  <c r="AP4" i="2"/>
  <c r="AO4" i="2"/>
  <c r="AN4" i="2"/>
  <c r="AM4" i="2"/>
  <c r="AL4" i="2"/>
  <c r="AK4" i="2"/>
  <c r="AP3" i="2"/>
  <c r="AO3" i="2"/>
  <c r="AN3" i="2"/>
  <c r="AM3" i="2"/>
  <c r="AL3" i="2"/>
  <c r="AK3" i="2"/>
  <c r="AP2" i="2"/>
  <c r="AO2" i="2"/>
  <c r="AN2" i="2"/>
  <c r="AM2" i="2"/>
  <c r="AL2" i="2"/>
  <c r="AK2" i="2"/>
  <c r="AE13" i="2"/>
  <c r="AJ9" i="2"/>
  <c r="AI9" i="2"/>
  <c r="AH9" i="2"/>
  <c r="AG9" i="2"/>
  <c r="AF9" i="2"/>
  <c r="AE9" i="2"/>
  <c r="AJ8" i="2"/>
  <c r="AI8" i="2"/>
  <c r="AH8" i="2"/>
  <c r="AG8" i="2"/>
  <c r="AF8" i="2"/>
  <c r="AE8" i="2"/>
  <c r="AJ7" i="2"/>
  <c r="AI7" i="2"/>
  <c r="AH7" i="2"/>
  <c r="AG7" i="2"/>
  <c r="AF7" i="2"/>
  <c r="AE7" i="2"/>
  <c r="AJ6" i="2"/>
  <c r="AI6" i="2"/>
  <c r="AH6" i="2"/>
  <c r="AG6" i="2"/>
  <c r="AF6" i="2"/>
  <c r="AE6" i="2"/>
  <c r="AJ5" i="2"/>
  <c r="AI5" i="2"/>
  <c r="AH5" i="2"/>
  <c r="AG5" i="2"/>
  <c r="AF5" i="2"/>
  <c r="AE5" i="2"/>
  <c r="AJ4" i="2"/>
  <c r="AI4" i="2"/>
  <c r="AH4" i="2"/>
  <c r="AG4" i="2"/>
  <c r="AF4" i="2"/>
  <c r="AE4" i="2"/>
  <c r="AJ3" i="2"/>
  <c r="AI3" i="2"/>
  <c r="AH3" i="2"/>
  <c r="AG3" i="2"/>
  <c r="AF3" i="2"/>
  <c r="AE3" i="2"/>
  <c r="AJ2" i="2"/>
  <c r="AI2" i="2"/>
  <c r="AH2" i="2"/>
  <c r="AG2" i="2"/>
  <c r="AF2" i="2"/>
  <c r="AE2" i="2"/>
  <c r="D4" i="4"/>
  <c r="D5" i="4"/>
  <c r="D6" i="4"/>
  <c r="D7" i="4"/>
  <c r="D8" i="4"/>
  <c r="D9" i="4"/>
  <c r="D10" i="4"/>
  <c r="D11" i="4"/>
  <c r="C11" i="4"/>
  <c r="C10" i="4"/>
  <c r="C9" i="4"/>
  <c r="C8" i="4"/>
  <c r="C7" i="4"/>
  <c r="C6" i="4"/>
  <c r="C5" i="4"/>
  <c r="C4" i="4"/>
  <c r="G5" i="4"/>
  <c r="D79" i="4" s="1"/>
  <c r="H5" i="4"/>
  <c r="I79" i="4" s="1"/>
  <c r="I5" i="4"/>
  <c r="M79" i="4" s="1"/>
  <c r="J5" i="4"/>
  <c r="P79" i="4" s="1"/>
  <c r="K5" i="4"/>
  <c r="R79" i="4" s="1"/>
  <c r="G6" i="4"/>
  <c r="D80" i="4" s="1"/>
  <c r="H6" i="4"/>
  <c r="I80" i="4" s="1"/>
  <c r="I6" i="4"/>
  <c r="M80" i="4" s="1"/>
  <c r="J6" i="4"/>
  <c r="P80" i="4" s="1"/>
  <c r="K6" i="4"/>
  <c r="R80" i="4" s="1"/>
  <c r="G7" i="4"/>
  <c r="D81" i="4" s="1"/>
  <c r="H7" i="4"/>
  <c r="I81" i="4" s="1"/>
  <c r="I7" i="4"/>
  <c r="M81" i="4" s="1"/>
  <c r="J7" i="4"/>
  <c r="P81" i="4" s="1"/>
  <c r="K7" i="4"/>
  <c r="R81" i="4" s="1"/>
  <c r="G8" i="4"/>
  <c r="D82" i="4" s="1"/>
  <c r="H8" i="4"/>
  <c r="I82" i="4"/>
  <c r="I8" i="4"/>
  <c r="M82" i="4" s="1"/>
  <c r="J8" i="4"/>
  <c r="P82" i="4" s="1"/>
  <c r="K8" i="4"/>
  <c r="R82" i="4" s="1"/>
  <c r="G9" i="4"/>
  <c r="E83" i="4" s="1"/>
  <c r="H9" i="4"/>
  <c r="I83" i="4" s="1"/>
  <c r="I9" i="4"/>
  <c r="M83" i="4" s="1"/>
  <c r="J9" i="4"/>
  <c r="P83" i="4" s="1"/>
  <c r="K9" i="4"/>
  <c r="R83" i="4" s="1"/>
  <c r="G10" i="4"/>
  <c r="D84" i="4" s="1"/>
  <c r="H10" i="4"/>
  <c r="I84" i="4" s="1"/>
  <c r="I10" i="4"/>
  <c r="M84" i="4" s="1"/>
  <c r="J10" i="4"/>
  <c r="P84" i="4" s="1"/>
  <c r="K10" i="4"/>
  <c r="R84" i="4" s="1"/>
  <c r="G11" i="4"/>
  <c r="D85" i="4" s="1"/>
  <c r="H11" i="4"/>
  <c r="I85" i="4" s="1"/>
  <c r="I11" i="4"/>
  <c r="M85" i="4" s="1"/>
  <c r="J11" i="4"/>
  <c r="P85" i="4" s="1"/>
  <c r="K11" i="4"/>
  <c r="R85" i="4" s="1"/>
  <c r="G4" i="4"/>
  <c r="D78" i="4" s="1"/>
  <c r="H4" i="4"/>
  <c r="I78" i="4" s="1"/>
  <c r="I4" i="4"/>
  <c r="M78" i="4" s="1"/>
  <c r="J4" i="4"/>
  <c r="P78" i="4" s="1"/>
  <c r="K4" i="4"/>
  <c r="R78" i="4" s="1"/>
  <c r="E11" i="4"/>
  <c r="E10" i="4"/>
  <c r="E9" i="4"/>
  <c r="E8" i="4"/>
  <c r="E7" i="4"/>
  <c r="E6" i="4"/>
  <c r="E5" i="4"/>
  <c r="E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L11" i="4"/>
  <c r="L10" i="4"/>
  <c r="L9" i="4"/>
  <c r="L8" i="4"/>
  <c r="L7" i="4"/>
  <c r="L6" i="4"/>
  <c r="L5" i="4"/>
  <c r="L4" i="4"/>
  <c r="F11" i="4"/>
  <c r="F10" i="4"/>
  <c r="F9" i="4"/>
  <c r="F8" i="4"/>
  <c r="F7" i="4"/>
  <c r="F6" i="4"/>
  <c r="F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F4" i="4"/>
  <c r="N3" i="2"/>
  <c r="B5" i="4" s="1"/>
  <c r="N5" i="2"/>
  <c r="B7" i="4"/>
  <c r="N6" i="2"/>
  <c r="B8" i="4" s="1"/>
  <c r="N7" i="2"/>
  <c r="B9" i="4" s="1"/>
  <c r="N8" i="2"/>
  <c r="B10" i="4" s="1"/>
  <c r="N9" i="2"/>
  <c r="B11" i="4" s="1"/>
  <c r="N4" i="2"/>
  <c r="B6" i="4" s="1"/>
  <c r="N2" i="2"/>
  <c r="B4" i="4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B13" i="2"/>
  <c r="I15" i="4" s="1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D14" i="2"/>
  <c r="AC14" i="2" s="1"/>
  <c r="D15" i="2"/>
  <c r="AF15" i="2" s="1"/>
  <c r="D16" i="2"/>
  <c r="AE16" i="2" s="1"/>
  <c r="D17" i="2"/>
  <c r="AD17" i="2" s="1"/>
  <c r="D18" i="2"/>
  <c r="D19" i="2"/>
  <c r="AF19" i="2" s="1"/>
  <c r="D20" i="2"/>
  <c r="AE20" i="2" s="1"/>
  <c r="D21" i="2"/>
  <c r="AD21" i="2" s="1"/>
  <c r="D22" i="2"/>
  <c r="D23" i="2"/>
  <c r="AE23" i="2" s="1"/>
  <c r="D24" i="2"/>
  <c r="AE24" i="2" s="1"/>
  <c r="D25" i="2"/>
  <c r="AD25" i="2" s="1"/>
  <c r="D26" i="2"/>
  <c r="D27" i="2"/>
  <c r="AE27" i="2" s="1"/>
  <c r="D28" i="2"/>
  <c r="AD28" i="2" s="1"/>
  <c r="D29" i="2"/>
  <c r="AD29" i="2" s="1"/>
  <c r="D30" i="2"/>
  <c r="AC30" i="2" s="1"/>
  <c r="D31" i="2"/>
  <c r="AE31" i="2" s="1"/>
  <c r="D32" i="2"/>
  <c r="AE32" i="2" s="1"/>
  <c r="D33" i="2"/>
  <c r="AC33" i="2" s="1"/>
  <c r="D34" i="2"/>
  <c r="AE34" i="2" s="1"/>
  <c r="D35" i="2"/>
  <c r="AE35" i="2" s="1"/>
  <c r="D36" i="2"/>
  <c r="AC36" i="2" s="1"/>
  <c r="D37" i="2"/>
  <c r="AD37" i="2" s="1"/>
  <c r="D38" i="2"/>
  <c r="D39" i="2"/>
  <c r="AE39" i="2" s="1"/>
  <c r="D40" i="2"/>
  <c r="AE40" i="2" s="1"/>
  <c r="D41" i="2"/>
  <c r="AC41" i="2" s="1"/>
  <c r="D42" i="2"/>
  <c r="AE42" i="2" s="1"/>
  <c r="D43" i="2"/>
  <c r="AE43" i="2" s="1"/>
  <c r="D44" i="2"/>
  <c r="AC44" i="2" s="1"/>
  <c r="D45" i="2"/>
  <c r="AD45" i="2" s="1"/>
  <c r="D46" i="2"/>
  <c r="AC46" i="2" s="1"/>
  <c r="D47" i="2"/>
  <c r="AE47" i="2" s="1"/>
  <c r="D48" i="2"/>
  <c r="AE48" i="2" s="1"/>
  <c r="D49" i="2"/>
  <c r="AC49" i="2" s="1"/>
  <c r="D50" i="2"/>
  <c r="AE50" i="2" s="1"/>
  <c r="D51" i="2"/>
  <c r="AE51" i="2" s="1"/>
  <c r="D52" i="2"/>
  <c r="AC52" i="2" s="1"/>
  <c r="D53" i="2"/>
  <c r="AD53" i="2" s="1"/>
  <c r="D54" i="2"/>
  <c r="D55" i="2"/>
  <c r="AE55" i="2" s="1"/>
  <c r="D56" i="2"/>
  <c r="AE56" i="2" s="1"/>
  <c r="D57" i="2"/>
  <c r="AC57" i="2" s="1"/>
  <c r="D58" i="2"/>
  <c r="AE58" i="2" s="1"/>
  <c r="D59" i="2"/>
  <c r="AE59" i="2" s="1"/>
  <c r="D60" i="2"/>
  <c r="AD60" i="2" s="1"/>
  <c r="D61" i="2"/>
  <c r="AD61" i="2" s="1"/>
  <c r="D62" i="2"/>
  <c r="AF62" i="2" s="1"/>
  <c r="AD31" i="2"/>
  <c r="AD43" i="2"/>
  <c r="AD47" i="2"/>
  <c r="AD59" i="2"/>
  <c r="AC2" i="2"/>
  <c r="AC3" i="2"/>
  <c r="AC4" i="2"/>
  <c r="AC5" i="2"/>
  <c r="AC6" i="2"/>
  <c r="AC7" i="2"/>
  <c r="AC8" i="2"/>
  <c r="AC9" i="2"/>
  <c r="AD2" i="2"/>
  <c r="AD3" i="2"/>
  <c r="AD4" i="2"/>
  <c r="AD5" i="2"/>
  <c r="AD6" i="2"/>
  <c r="AD7" i="2"/>
  <c r="AD8" i="2"/>
  <c r="AD9" i="2"/>
  <c r="I74" i="4"/>
  <c r="I73" i="4"/>
  <c r="I72" i="4"/>
  <c r="I71" i="4"/>
  <c r="I70" i="4"/>
  <c r="I69" i="4"/>
  <c r="I68" i="4"/>
  <c r="I67" i="4"/>
  <c r="I66" i="4"/>
  <c r="I65" i="4"/>
  <c r="J62" i="2"/>
  <c r="I62" i="2"/>
  <c r="B62" i="2"/>
  <c r="I64" i="4" s="1"/>
  <c r="J61" i="2"/>
  <c r="I61" i="2"/>
  <c r="B61" i="2"/>
  <c r="I63" i="4" s="1"/>
  <c r="J60" i="2"/>
  <c r="I60" i="2"/>
  <c r="B60" i="2"/>
  <c r="I62" i="4" s="1"/>
  <c r="J59" i="2"/>
  <c r="I59" i="2"/>
  <c r="B59" i="2"/>
  <c r="I61" i="4" s="1"/>
  <c r="J58" i="2"/>
  <c r="I58" i="2"/>
  <c r="B58" i="2"/>
  <c r="I60" i="4" s="1"/>
  <c r="J57" i="2"/>
  <c r="I57" i="2"/>
  <c r="B57" i="2"/>
  <c r="I59" i="4" s="1"/>
  <c r="J56" i="2"/>
  <c r="I56" i="2"/>
  <c r="B56" i="2"/>
  <c r="I58" i="4" s="1"/>
  <c r="J55" i="2"/>
  <c r="I55" i="2"/>
  <c r="B55" i="2"/>
  <c r="I57" i="4" s="1"/>
  <c r="J54" i="2"/>
  <c r="I54" i="2"/>
  <c r="B54" i="2"/>
  <c r="I56" i="4" s="1"/>
  <c r="J53" i="2"/>
  <c r="I53" i="2"/>
  <c r="B53" i="2"/>
  <c r="I55" i="4" s="1"/>
  <c r="J52" i="2"/>
  <c r="I52" i="2"/>
  <c r="B52" i="2"/>
  <c r="I54" i="4" s="1"/>
  <c r="J51" i="2"/>
  <c r="I51" i="2"/>
  <c r="B51" i="2"/>
  <c r="I53" i="4" s="1"/>
  <c r="J50" i="2"/>
  <c r="I50" i="2"/>
  <c r="B50" i="2"/>
  <c r="I52" i="4" s="1"/>
  <c r="J49" i="2"/>
  <c r="I49" i="2"/>
  <c r="B49" i="2"/>
  <c r="I51" i="4" s="1"/>
  <c r="J48" i="2"/>
  <c r="I48" i="2"/>
  <c r="B48" i="2"/>
  <c r="I50" i="4" s="1"/>
  <c r="J47" i="2"/>
  <c r="I47" i="2"/>
  <c r="B47" i="2"/>
  <c r="I49" i="4" s="1"/>
  <c r="J46" i="2"/>
  <c r="I46" i="2"/>
  <c r="B46" i="2"/>
  <c r="I48" i="4" s="1"/>
  <c r="J45" i="2"/>
  <c r="I45" i="2"/>
  <c r="B45" i="2"/>
  <c r="I47" i="4" s="1"/>
  <c r="J44" i="2"/>
  <c r="I44" i="2"/>
  <c r="B44" i="2"/>
  <c r="I46" i="4" s="1"/>
  <c r="J43" i="2"/>
  <c r="I43" i="2"/>
  <c r="B43" i="2"/>
  <c r="I45" i="4" s="1"/>
  <c r="J42" i="2"/>
  <c r="I42" i="2"/>
  <c r="B42" i="2"/>
  <c r="I44" i="4" s="1"/>
  <c r="J41" i="2"/>
  <c r="I41" i="2"/>
  <c r="B41" i="2"/>
  <c r="I43" i="4" s="1"/>
  <c r="J40" i="2"/>
  <c r="I40" i="2"/>
  <c r="B40" i="2"/>
  <c r="I42" i="4" s="1"/>
  <c r="J39" i="2"/>
  <c r="I39" i="2"/>
  <c r="B39" i="2"/>
  <c r="I41" i="4" s="1"/>
  <c r="J38" i="2"/>
  <c r="I38" i="2"/>
  <c r="B38" i="2"/>
  <c r="I40" i="4" s="1"/>
  <c r="J37" i="2"/>
  <c r="I37" i="2"/>
  <c r="B37" i="2"/>
  <c r="I39" i="4" s="1"/>
  <c r="J36" i="2"/>
  <c r="I36" i="2"/>
  <c r="B36" i="2"/>
  <c r="I38" i="4" s="1"/>
  <c r="J35" i="2"/>
  <c r="I35" i="2"/>
  <c r="B35" i="2"/>
  <c r="I37" i="4" s="1"/>
  <c r="J34" i="2"/>
  <c r="I34" i="2"/>
  <c r="B34" i="2"/>
  <c r="I36" i="4" s="1"/>
  <c r="J33" i="2"/>
  <c r="I33" i="2"/>
  <c r="B33" i="2"/>
  <c r="I35" i="4" s="1"/>
  <c r="J32" i="2"/>
  <c r="I32" i="2"/>
  <c r="B32" i="2"/>
  <c r="I34" i="4" s="1"/>
  <c r="J31" i="2"/>
  <c r="I31" i="2"/>
  <c r="B31" i="2"/>
  <c r="I33" i="4" s="1"/>
  <c r="J30" i="2"/>
  <c r="I30" i="2"/>
  <c r="B30" i="2"/>
  <c r="I32" i="4" s="1"/>
  <c r="J29" i="2"/>
  <c r="I29" i="2"/>
  <c r="B29" i="2"/>
  <c r="I31" i="4" s="1"/>
  <c r="J28" i="2"/>
  <c r="I28" i="2"/>
  <c r="B28" i="2"/>
  <c r="I30" i="4" s="1"/>
  <c r="J27" i="2"/>
  <c r="I27" i="2"/>
  <c r="B27" i="2"/>
  <c r="I29" i="4" s="1"/>
  <c r="J26" i="2"/>
  <c r="I26" i="2"/>
  <c r="B26" i="2"/>
  <c r="I28" i="4" s="1"/>
  <c r="J25" i="2"/>
  <c r="I25" i="2"/>
  <c r="B25" i="2"/>
  <c r="I27" i="4" s="1"/>
  <c r="J24" i="2"/>
  <c r="I24" i="2"/>
  <c r="B24" i="2"/>
  <c r="I26" i="4" s="1"/>
  <c r="J23" i="2"/>
  <c r="I23" i="2"/>
  <c r="B23" i="2"/>
  <c r="I25" i="4" s="1"/>
  <c r="J22" i="2"/>
  <c r="I22" i="2"/>
  <c r="B22" i="2"/>
  <c r="I24" i="4" s="1"/>
  <c r="J21" i="2"/>
  <c r="I21" i="2"/>
  <c r="B21" i="2"/>
  <c r="I23" i="4" s="1"/>
  <c r="J20" i="2"/>
  <c r="I20" i="2"/>
  <c r="B20" i="2"/>
  <c r="I22" i="4" s="1"/>
  <c r="J19" i="2"/>
  <c r="I19" i="2"/>
  <c r="B19" i="2"/>
  <c r="I21" i="4" s="1"/>
  <c r="J18" i="2"/>
  <c r="I18" i="2"/>
  <c r="B18" i="2"/>
  <c r="I20" i="4" s="1"/>
  <c r="J17" i="2"/>
  <c r="I17" i="2"/>
  <c r="B17" i="2"/>
  <c r="I19" i="4" s="1"/>
  <c r="J16" i="2"/>
  <c r="I16" i="2"/>
  <c r="B16" i="2"/>
  <c r="I18" i="4" s="1"/>
  <c r="J15" i="2"/>
  <c r="I15" i="2"/>
  <c r="B15" i="2"/>
  <c r="I17" i="4" s="1"/>
  <c r="J14" i="2"/>
  <c r="I14" i="2"/>
  <c r="B14" i="2"/>
  <c r="I16" i="4" s="1"/>
  <c r="I13" i="2"/>
  <c r="D3" i="2"/>
  <c r="J13" i="2"/>
  <c r="Q22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Y26" i="2"/>
  <c r="Y25" i="2"/>
  <c r="Y24" i="2"/>
  <c r="Y23" i="2"/>
  <c r="Y22" i="2"/>
  <c r="U26" i="2"/>
  <c r="U25" i="2"/>
  <c r="U24" i="2"/>
  <c r="U23" i="2"/>
  <c r="U22" i="2"/>
  <c r="Q26" i="2"/>
  <c r="Q25" i="2"/>
  <c r="Q24" i="2"/>
  <c r="Q23" i="2"/>
  <c r="Y21" i="2"/>
  <c r="Y20" i="2"/>
  <c r="Y19" i="2"/>
  <c r="Y18" i="2"/>
  <c r="Y17" i="2"/>
  <c r="Y16" i="2"/>
  <c r="Y15" i="2"/>
  <c r="Y14" i="2"/>
  <c r="Y13" i="2"/>
  <c r="U21" i="2"/>
  <c r="U20" i="2"/>
  <c r="U19" i="2"/>
  <c r="U18" i="2"/>
  <c r="U17" i="2"/>
  <c r="U16" i="2"/>
  <c r="U15" i="2"/>
  <c r="U14" i="2"/>
  <c r="U13" i="2"/>
  <c r="Q21" i="2"/>
  <c r="Q20" i="2"/>
  <c r="Q19" i="2"/>
  <c r="Q18" i="2"/>
  <c r="Q17" i="2"/>
  <c r="Q16" i="2"/>
  <c r="Q15" i="2"/>
  <c r="Q14" i="2"/>
  <c r="Q13" i="2"/>
  <c r="Q82" i="4"/>
  <c r="E79" i="4"/>
  <c r="J78" i="4"/>
  <c r="Q85" i="4"/>
  <c r="O85" i="4"/>
  <c r="Q84" i="4"/>
  <c r="G84" i="4"/>
  <c r="J83" i="4"/>
  <c r="Q81" i="4"/>
  <c r="F80" i="4"/>
  <c r="AD58" i="2"/>
  <c r="AD36" i="2"/>
  <c r="AD34" i="2"/>
  <c r="AC55" i="2"/>
  <c r="AC54" i="2"/>
  <c r="AC50" i="2"/>
  <c r="AC47" i="2"/>
  <c r="AC38" i="2"/>
  <c r="AC35" i="2"/>
  <c r="AC34" i="2"/>
  <c r="AC27" i="2"/>
  <c r="AC23" i="2"/>
  <c r="AC22" i="2"/>
  <c r="AC19" i="2"/>
  <c r="AC18" i="2"/>
  <c r="K83" i="4"/>
  <c r="K79" i="4"/>
  <c r="F79" i="4"/>
  <c r="AF14" i="2"/>
  <c r="AF17" i="2"/>
  <c r="AF18" i="2"/>
  <c r="AF21" i="2"/>
  <c r="AF27" i="2"/>
  <c r="AF29" i="2"/>
  <c r="AF37" i="2"/>
  <c r="AF39" i="2"/>
  <c r="AF45" i="2"/>
  <c r="AF47" i="2"/>
  <c r="AF51" i="2"/>
  <c r="AF53" i="2"/>
  <c r="AF59" i="2"/>
  <c r="AF61" i="2"/>
  <c r="K78" i="4"/>
  <c r="K82" i="4"/>
  <c r="AF22" i="2"/>
  <c r="AF34" i="2"/>
  <c r="AF42" i="2"/>
  <c r="AF46" i="2"/>
  <c r="AF54" i="2"/>
  <c r="AF56" i="2"/>
  <c r="AD13" i="2"/>
  <c r="L81" i="4"/>
  <c r="Q78" i="4"/>
  <c r="N85" i="4"/>
  <c r="N84" i="4"/>
  <c r="N83" i="4"/>
  <c r="L83" i="4"/>
  <c r="L82" i="4"/>
  <c r="L78" i="4"/>
  <c r="J82" i="4"/>
  <c r="E80" i="4"/>
  <c r="G79" i="4"/>
  <c r="F84" i="4"/>
  <c r="H79" i="4"/>
  <c r="N78" i="4" l="1"/>
  <c r="E82" i="4"/>
  <c r="O83" i="4"/>
  <c r="O78" i="4"/>
  <c r="H84" i="4"/>
  <c r="K81" i="4"/>
  <c r="E84" i="4"/>
  <c r="J81" i="4"/>
  <c r="K80" i="4"/>
  <c r="J80" i="4"/>
  <c r="E85" i="4"/>
  <c r="F85" i="4"/>
  <c r="F83" i="4"/>
  <c r="E81" i="4"/>
  <c r="S81" i="4" s="1"/>
  <c r="AA5" i="2" s="1"/>
  <c r="L84" i="4"/>
  <c r="L80" i="4"/>
  <c r="K84" i="4"/>
  <c r="Q79" i="4"/>
  <c r="H83" i="4"/>
  <c r="D83" i="4"/>
  <c r="H80" i="4"/>
  <c r="O84" i="4"/>
  <c r="Q80" i="4"/>
  <c r="N81" i="4"/>
  <c r="G80" i="4"/>
  <c r="O81" i="4"/>
  <c r="G81" i="4"/>
  <c r="AD52" i="2"/>
  <c r="H81" i="4"/>
  <c r="AD20" i="2"/>
  <c r="G85" i="4"/>
  <c r="G83" i="4"/>
  <c r="F78" i="4"/>
  <c r="AF55" i="2"/>
  <c r="AF35" i="2"/>
  <c r="AF23" i="2"/>
  <c r="F81" i="4"/>
  <c r="K85" i="4"/>
  <c r="AC20" i="2"/>
  <c r="AC31" i="2"/>
  <c r="AC39" i="2"/>
  <c r="AC51" i="2"/>
  <c r="AC59" i="2"/>
  <c r="N82" i="4"/>
  <c r="J85" i="4"/>
  <c r="J84" i="4"/>
  <c r="S84" i="4" s="1"/>
  <c r="AA8" i="2" s="1"/>
  <c r="E78" i="4"/>
  <c r="J79" i="4"/>
  <c r="AD55" i="2"/>
  <c r="AD39" i="2"/>
  <c r="F82" i="4"/>
  <c r="N80" i="4"/>
  <c r="G82" i="4"/>
  <c r="AF24" i="2"/>
  <c r="O80" i="4"/>
  <c r="Q83" i="4"/>
  <c r="H82" i="4"/>
  <c r="L79" i="4"/>
  <c r="G78" i="4"/>
  <c r="H85" i="4"/>
  <c r="S85" i="4" s="1"/>
  <c r="AA9" i="2" s="1"/>
  <c r="O79" i="4"/>
  <c r="AF43" i="2"/>
  <c r="AF31" i="2"/>
  <c r="AC15" i="2"/>
  <c r="AC43" i="2"/>
  <c r="N79" i="4"/>
  <c r="L85" i="4"/>
  <c r="H78" i="4"/>
  <c r="O82" i="4"/>
  <c r="AD51" i="2"/>
  <c r="AD35" i="2"/>
  <c r="AF40" i="2"/>
  <c r="AC16" i="2"/>
  <c r="AC28" i="2"/>
  <c r="AC40" i="2"/>
  <c r="AC48" i="2"/>
  <c r="AC60" i="2"/>
  <c r="AD40" i="2"/>
  <c r="AD56" i="2"/>
  <c r="AD16" i="2"/>
  <c r="AD32" i="2"/>
  <c r="AD44" i="2"/>
  <c r="AF48" i="2"/>
  <c r="AF16" i="2"/>
  <c r="AF32" i="2"/>
  <c r="AF20" i="2"/>
  <c r="AC24" i="2"/>
  <c r="AC32" i="2"/>
  <c r="AC56" i="2"/>
  <c r="AD48" i="2"/>
  <c r="AD24" i="2"/>
  <c r="AF30" i="2"/>
  <c r="AD1" i="2"/>
  <c r="L7" i="2" s="1"/>
  <c r="AE62" i="2"/>
  <c r="AD62" i="2"/>
  <c r="AE54" i="2"/>
  <c r="AD54" i="2"/>
  <c r="AE46" i="2"/>
  <c r="AD46" i="2"/>
  <c r="AE38" i="2"/>
  <c r="AD38" i="2"/>
  <c r="AE30" i="2"/>
  <c r="AD30" i="2"/>
  <c r="AE26" i="2"/>
  <c r="AD26" i="2"/>
  <c r="AE22" i="2"/>
  <c r="AD22" i="2"/>
  <c r="AE18" i="2"/>
  <c r="AD18" i="2"/>
  <c r="AE14" i="2"/>
  <c r="AD14" i="2"/>
  <c r="AF50" i="2"/>
  <c r="AC62" i="2"/>
  <c r="AD50" i="2"/>
  <c r="AF58" i="2"/>
  <c r="AF38" i="2"/>
  <c r="AF26" i="2"/>
  <c r="AC26" i="2"/>
  <c r="AC42" i="2"/>
  <c r="AC58" i="2"/>
  <c r="AD42" i="2"/>
  <c r="AC1" i="2"/>
  <c r="J7" i="2" s="1"/>
  <c r="J9" i="2" s="1"/>
  <c r="AE60" i="2"/>
  <c r="AF60" i="2"/>
  <c r="AE52" i="2"/>
  <c r="AF52" i="2"/>
  <c r="AE44" i="2"/>
  <c r="AF44" i="2"/>
  <c r="AE36" i="2"/>
  <c r="AF36" i="2"/>
  <c r="AE28" i="2"/>
  <c r="AF28" i="2"/>
  <c r="AD57" i="2"/>
  <c r="AD49" i="2"/>
  <c r="AD41" i="2"/>
  <c r="AD33" i="2"/>
  <c r="AD27" i="2"/>
  <c r="AD23" i="2"/>
  <c r="AD19" i="2"/>
  <c r="AD15" i="2"/>
  <c r="AE61" i="2"/>
  <c r="AE57" i="2"/>
  <c r="AE53" i="2"/>
  <c r="AE49" i="2"/>
  <c r="AE45" i="2"/>
  <c r="AE41" i="2"/>
  <c r="AE37" i="2"/>
  <c r="AE33" i="2"/>
  <c r="AE29" i="2"/>
  <c r="AE25" i="2"/>
  <c r="AE21" i="2"/>
  <c r="AE19" i="2"/>
  <c r="AE17" i="2"/>
  <c r="AE15" i="2"/>
  <c r="AF57" i="2"/>
  <c r="AF49" i="2"/>
  <c r="AF41" i="2"/>
  <c r="AF33" i="2"/>
  <c r="AF25" i="2"/>
  <c r="AN10" i="2"/>
  <c r="AC17" i="2"/>
  <c r="AC21" i="2"/>
  <c r="AC25" i="2"/>
  <c r="AC29" i="2"/>
  <c r="AC37" i="2"/>
  <c r="AC45" i="2"/>
  <c r="AC53" i="2"/>
  <c r="AC61" i="2"/>
  <c r="S80" i="4" l="1"/>
  <c r="AA4" i="2" s="1"/>
  <c r="S78" i="4"/>
  <c r="AA2" i="2" s="1"/>
  <c r="S83" i="4"/>
  <c r="AA7" i="2" s="1"/>
  <c r="S82" i="4"/>
  <c r="AA6" i="2" s="1"/>
  <c r="S79" i="4"/>
  <c r="AA3" i="2" s="1"/>
  <c r="AF1" i="2"/>
  <c r="L8" i="2" s="1"/>
  <c r="AD63" i="2"/>
  <c r="L6" i="2" s="1"/>
  <c r="AE1" i="2"/>
  <c r="J8" i="2" s="1"/>
  <c r="AC63" i="2"/>
  <c r="J6" i="2" s="1"/>
  <c r="L9" i="2" s="1"/>
</calcChain>
</file>

<file path=xl/comments1.xml><?xml version="1.0" encoding="utf-8"?>
<comments xmlns="http://schemas.openxmlformats.org/spreadsheetml/2006/main">
  <authors>
    <author>柳瀬典広</author>
  </authors>
  <commentList>
    <comment ref="J1" authorId="0" shapeId="0">
      <text>
        <r>
          <rPr>
            <sz val="12"/>
            <color indexed="81"/>
            <rFont val="ＭＳ ゴシック"/>
            <family val="3"/>
            <charset val="128"/>
          </rPr>
          <t>　　　　　　　　【大会申し込みプログラム】の使い方</t>
        </r>
        <r>
          <rPr>
            <sz val="6"/>
            <color indexed="81"/>
            <rFont val="ＭＳ ゴシック"/>
            <family val="3"/>
            <charset val="128"/>
          </rPr>
          <t xml:space="preserve">
</t>
        </r>
        <r>
          <rPr>
            <sz val="4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6"/>
            <color indexed="81"/>
            <rFont val="ＭＳ ゴシック"/>
            <family val="3"/>
            <charset val="128"/>
          </rPr>
          <t>①</t>
        </r>
        <r>
          <rPr>
            <sz val="12"/>
            <color indexed="81"/>
            <rFont val="ＭＳ ゴシック"/>
            <family val="3"/>
            <charset val="128"/>
          </rPr>
          <t>競技会名，団体名等の入力</t>
        </r>
        <r>
          <rPr>
            <b/>
            <sz val="16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ゴシック"/>
            <family val="3"/>
            <charset val="128"/>
          </rPr>
          <t>　　</t>
        </r>
        <r>
          <rPr>
            <sz val="10"/>
            <color indexed="81"/>
            <rFont val="ＭＳ ゴシック"/>
            <family val="3"/>
            <charset val="128"/>
          </rPr>
          <t>黄色のセルに必要事項を入力してください．</t>
        </r>
        <r>
          <rPr>
            <sz val="12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6"/>
            <color indexed="81"/>
            <rFont val="ＭＳ ゴシック"/>
            <family val="3"/>
            <charset val="128"/>
          </rPr>
          <t>②</t>
        </r>
        <r>
          <rPr>
            <sz val="12"/>
            <color indexed="81"/>
            <rFont val="ＭＳ ゴシック"/>
            <family val="3"/>
            <charset val="128"/>
          </rPr>
          <t>競技者データの入力</t>
        </r>
        <r>
          <rPr>
            <b/>
            <sz val="16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ゴシック"/>
            <family val="3"/>
            <charset val="128"/>
          </rPr>
          <t>　　</t>
        </r>
        <r>
          <rPr>
            <sz val="10"/>
            <color indexed="81"/>
            <rFont val="ＭＳ ゴシック"/>
            <family val="3"/>
            <charset val="128"/>
          </rPr>
          <t>Noｶｰﾄﾞ，性，氏名，ﾌﾘｶﾞﾅ，年(学年)，生年月日，都道府県 を入力してください．
　</t>
        </r>
        <r>
          <rPr>
            <u/>
            <sz val="10"/>
            <color indexed="81"/>
            <rFont val="ＭＳ ゴシック"/>
            <family val="3"/>
            <charset val="128"/>
          </rPr>
          <t>リレーだけにエントリーする者も必ず入力をしてください</t>
        </r>
        <r>
          <rPr>
            <sz val="10"/>
            <color indexed="81"/>
            <rFont val="ＭＳ ゴシック"/>
            <family val="3"/>
            <charset val="128"/>
          </rPr>
          <t>．</t>
        </r>
        <r>
          <rPr>
            <sz val="12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6"/>
            <color indexed="81"/>
            <rFont val="ＭＳ ゴシック"/>
            <family val="3"/>
            <charset val="128"/>
          </rPr>
          <t>③</t>
        </r>
        <r>
          <rPr>
            <sz val="12"/>
            <color indexed="81"/>
            <rFont val="ＭＳ ゴシック"/>
            <family val="3"/>
            <charset val="128"/>
          </rPr>
          <t>個人種目の入力
●種目</t>
        </r>
        <r>
          <rPr>
            <sz val="12"/>
            <color indexed="81"/>
            <rFont val="Arial"/>
            <family val="2"/>
          </rPr>
          <t>Code</t>
        </r>
        <r>
          <rPr>
            <sz val="12"/>
            <color indexed="81"/>
            <rFont val="ＭＳ ゴシック"/>
            <family val="3"/>
            <charset val="128"/>
          </rPr>
          <t xml:space="preserve">の入力　
　 </t>
        </r>
        <r>
          <rPr>
            <u/>
            <sz val="10"/>
            <color indexed="81"/>
            <rFont val="ＭＳ ゴシック"/>
            <family val="3"/>
            <charset val="128"/>
          </rPr>
          <t>「種目１」から順に</t>
        </r>
        <r>
          <rPr>
            <sz val="10"/>
            <color indexed="81"/>
            <rFont val="ＭＳ ゴシック"/>
            <family val="3"/>
            <charset val="128"/>
          </rPr>
          <t>，種目</t>
        </r>
        <r>
          <rPr>
            <sz val="10"/>
            <color indexed="81"/>
            <rFont val="Arial"/>
            <family val="2"/>
          </rPr>
          <t>Code</t>
        </r>
        <r>
          <rPr>
            <sz val="10"/>
            <color indexed="81"/>
            <rFont val="ＭＳ ゴシック"/>
            <family val="3"/>
            <charset val="128"/>
          </rPr>
          <t>（</t>
        </r>
        <r>
          <rPr>
            <b/>
            <sz val="10"/>
            <color indexed="81"/>
            <rFont val="ＭＳ ゴシック"/>
            <family val="3"/>
            <charset val="128"/>
          </rPr>
          <t>半角５桁</t>
        </r>
        <r>
          <rPr>
            <sz val="10"/>
            <color indexed="81"/>
            <rFont val="ＭＳ ゴシック"/>
            <family val="3"/>
            <charset val="128"/>
          </rPr>
          <t>）と公認最高記録（</t>
        </r>
        <r>
          <rPr>
            <b/>
            <sz val="10"/>
            <color indexed="81"/>
            <rFont val="ＭＳ ゴシック"/>
            <family val="3"/>
            <charset val="128"/>
          </rPr>
          <t>半角５桁</t>
        </r>
        <r>
          <rPr>
            <sz val="8"/>
            <color indexed="81"/>
            <rFont val="ＭＳ ゴシック"/>
            <family val="3"/>
            <charset val="128"/>
          </rPr>
          <t>または</t>
        </r>
        <r>
          <rPr>
            <b/>
            <sz val="10"/>
            <color indexed="81"/>
            <rFont val="ＭＳ ゴシック"/>
            <family val="3"/>
            <charset val="128"/>
          </rPr>
          <t>７桁</t>
        </r>
        <r>
          <rPr>
            <sz val="10"/>
            <color indexed="81"/>
            <rFont val="ＭＳ ゴシック"/>
            <family val="3"/>
            <charset val="128"/>
          </rPr>
          <t>）
　を入力して下さい．
　　種目コードは［種目コード表］のタブをクリックすると表示されます．プリンター
　に</t>
        </r>
        <r>
          <rPr>
            <sz val="10"/>
            <color indexed="81"/>
            <rFont val="Arial"/>
            <family val="2"/>
          </rPr>
          <t>A4</t>
        </r>
        <r>
          <rPr>
            <sz val="10"/>
            <color indexed="81"/>
            <rFont val="ＭＳ ゴシック"/>
            <family val="3"/>
            <charset val="128"/>
          </rPr>
          <t>用紙をセットして，「ファイル</t>
        </r>
        <r>
          <rPr>
            <sz val="10"/>
            <color indexed="81"/>
            <rFont val="Arial"/>
            <family val="2"/>
          </rPr>
          <t>(</t>
        </r>
        <r>
          <rPr>
            <u/>
            <sz val="10"/>
            <color indexed="81"/>
            <rFont val="Arial"/>
            <family val="2"/>
          </rPr>
          <t>F</t>
        </r>
        <r>
          <rPr>
            <sz val="10"/>
            <color indexed="81"/>
            <rFont val="Arial"/>
            <family val="2"/>
          </rPr>
          <t>)</t>
        </r>
        <r>
          <rPr>
            <sz val="10"/>
            <color indexed="81"/>
            <rFont val="ＭＳ ゴシック"/>
            <family val="3"/>
            <charset val="128"/>
          </rPr>
          <t>」→「印刷</t>
        </r>
        <r>
          <rPr>
            <sz val="10"/>
            <color indexed="81"/>
            <rFont val="Arial"/>
            <family val="2"/>
          </rPr>
          <t>(</t>
        </r>
        <r>
          <rPr>
            <u/>
            <sz val="10"/>
            <color indexed="81"/>
            <rFont val="Arial"/>
            <family val="2"/>
          </rPr>
          <t>P</t>
        </r>
        <r>
          <rPr>
            <sz val="10"/>
            <color indexed="81"/>
            <rFont val="Arial"/>
            <family val="2"/>
          </rPr>
          <t>)</t>
        </r>
        <r>
          <rPr>
            <sz val="10"/>
            <color indexed="81"/>
            <rFont val="ＭＳ ゴシック"/>
            <family val="3"/>
            <charset val="128"/>
          </rPr>
          <t>」→「</t>
        </r>
        <r>
          <rPr>
            <sz val="10"/>
            <color indexed="81"/>
            <rFont val="Arial"/>
            <family val="2"/>
          </rPr>
          <t>OK</t>
        </r>
        <r>
          <rPr>
            <sz val="10"/>
            <color indexed="81"/>
            <rFont val="ＭＳ ゴシック"/>
            <family val="3"/>
            <charset val="128"/>
          </rPr>
          <t>」で種目コード表を印
　刷して下さい．競技会によって使用する種目</t>
        </r>
        <r>
          <rPr>
            <sz val="10"/>
            <color indexed="81"/>
            <rFont val="Arial"/>
            <family val="2"/>
          </rPr>
          <t>Code</t>
        </r>
        <r>
          <rPr>
            <sz val="10"/>
            <color indexed="81"/>
            <rFont val="ＭＳ ゴシック"/>
            <family val="3"/>
            <charset val="128"/>
          </rPr>
          <t xml:space="preserve">が違うので気をつけて下さい．
</t>
        </r>
        <r>
          <rPr>
            <sz val="12"/>
            <color indexed="81"/>
            <rFont val="ＭＳ ゴシック"/>
            <family val="3"/>
            <charset val="128"/>
          </rPr>
          <t>●記録の入力</t>
        </r>
        <r>
          <rPr>
            <sz val="10"/>
            <color indexed="81"/>
            <rFont val="ＭＳ ゴシック"/>
            <family val="3"/>
            <charset val="128"/>
          </rPr>
          <t xml:space="preserve">
　トラック　　</t>
        </r>
        <r>
          <rPr>
            <b/>
            <sz val="10"/>
            <color indexed="81"/>
            <rFont val="ＭＳ ゴシック"/>
            <family val="3"/>
            <charset val="128"/>
          </rPr>
          <t>半角７桁</t>
        </r>
        <r>
          <rPr>
            <sz val="10"/>
            <color indexed="81"/>
            <rFont val="ＭＳ ゴシック"/>
            <family val="3"/>
            <charset val="128"/>
          </rPr>
          <t xml:space="preserve">
　　</t>
        </r>
        <r>
          <rPr>
            <u/>
            <sz val="10"/>
            <color indexed="81"/>
            <rFont val="ＭＳ ゴシック"/>
            <family val="3"/>
            <charset val="128"/>
          </rPr>
          <t>手動計時の場合はスペースで埋めて</t>
        </r>
        <r>
          <rPr>
            <b/>
            <u/>
            <sz val="10"/>
            <color indexed="81"/>
            <rFont val="ＭＳ ゴシック"/>
            <family val="3"/>
            <charset val="128"/>
          </rPr>
          <t>半角７桁</t>
        </r>
        <r>
          <rPr>
            <u/>
            <sz val="10"/>
            <color indexed="81"/>
            <rFont val="ＭＳ ゴシック"/>
            <family val="3"/>
            <charset val="128"/>
          </rPr>
          <t>にして下さい</t>
        </r>
        <r>
          <rPr>
            <sz val="10"/>
            <color indexed="81"/>
            <rFont val="ＭＳ ゴシック"/>
            <family val="3"/>
            <charset val="128"/>
          </rPr>
          <t xml:space="preserve">
　　</t>
        </r>
        <r>
          <rPr>
            <sz val="10"/>
            <color indexed="81"/>
            <rFont val="Arial"/>
            <family val="2"/>
          </rPr>
          <t>(</t>
        </r>
        <r>
          <rPr>
            <sz val="10"/>
            <color indexed="81"/>
            <rFont val="ＭＳ ゴシック"/>
            <family val="3"/>
            <charset val="128"/>
          </rPr>
          <t>例</t>
        </r>
        <r>
          <rPr>
            <sz val="10"/>
            <color indexed="81"/>
            <rFont val="Arial"/>
            <family val="2"/>
          </rPr>
          <t>)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 xml:space="preserve">11"22   </t>
        </r>
        <r>
          <rPr>
            <sz val="10"/>
            <color indexed="81"/>
            <rFont val="ＭＳ ゴシック"/>
            <family val="3"/>
            <charset val="128"/>
          </rPr>
          <t>→</t>
        </r>
        <r>
          <rPr>
            <sz val="10"/>
            <color indexed="81"/>
            <rFont val="Arial"/>
            <family val="2"/>
          </rPr>
          <t xml:space="preserve">0001122
 </t>
        </r>
        <r>
          <rPr>
            <sz val="10"/>
            <color indexed="81"/>
            <rFont val="ＭＳ ゴシック"/>
            <family val="3"/>
            <charset val="128"/>
          </rPr>
          <t>　　</t>
        </r>
        <r>
          <rPr>
            <sz val="10"/>
            <color indexed="81"/>
            <rFont val="Arial"/>
            <family val="2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>10'18"2</t>
        </r>
        <r>
          <rPr>
            <sz val="10"/>
            <color indexed="81"/>
            <rFont val="ＭＳ ゴシック"/>
            <family val="3"/>
            <charset val="128"/>
          </rPr>
          <t>→</t>
        </r>
        <r>
          <rPr>
            <sz val="10"/>
            <color indexed="81"/>
            <rFont val="Arial"/>
            <family val="2"/>
          </rPr>
          <t xml:space="preserve">010182_ 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>(</t>
        </r>
        <r>
          <rPr>
            <sz val="10"/>
            <color indexed="81"/>
            <rFont val="ＭＳ ゴシック"/>
            <family val="3"/>
            <charset val="128"/>
          </rPr>
          <t>注</t>
        </r>
        <r>
          <rPr>
            <sz val="10"/>
            <color indexed="81"/>
            <rFont val="Arial"/>
            <family val="2"/>
          </rPr>
          <t>)</t>
        </r>
        <r>
          <rPr>
            <sz val="10"/>
            <color indexed="81"/>
            <rFont val="ＭＳ ゴシック"/>
            <family val="3"/>
            <charset val="128"/>
          </rPr>
          <t xml:space="preserve"> </t>
        </r>
        <r>
          <rPr>
            <b/>
            <sz val="10"/>
            <color indexed="81"/>
            <rFont val="Arial"/>
            <family val="2"/>
          </rPr>
          <t>_</t>
        </r>
        <r>
          <rPr>
            <sz val="10"/>
            <color indexed="81"/>
            <rFont val="Arial"/>
            <family val="2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は</t>
        </r>
        <r>
          <rPr>
            <b/>
            <sz val="10"/>
            <color indexed="81"/>
            <rFont val="ＭＳ ゴシック"/>
            <family val="3"/>
            <charset val="128"/>
          </rPr>
          <t>スペース</t>
        </r>
        <r>
          <rPr>
            <sz val="10"/>
            <color indexed="81"/>
            <rFont val="ＭＳ ゴシック"/>
            <family val="3"/>
            <charset val="128"/>
          </rPr>
          <t>を入力
　リレー　　　</t>
        </r>
        <r>
          <rPr>
            <b/>
            <sz val="10"/>
            <color indexed="81"/>
            <rFont val="ＭＳ ゴシック"/>
            <family val="3"/>
            <charset val="128"/>
          </rPr>
          <t>半角５桁</t>
        </r>
        <r>
          <rPr>
            <sz val="10"/>
            <color indexed="81"/>
            <rFont val="ＭＳ ゴシック"/>
            <family val="3"/>
            <charset val="128"/>
          </rPr>
          <t xml:space="preserve">
　　</t>
        </r>
        <r>
          <rPr>
            <u/>
            <sz val="10"/>
            <color indexed="81"/>
            <rFont val="ＭＳ ゴシック"/>
            <family val="3"/>
            <charset val="128"/>
          </rPr>
          <t>手動計時の場合はスペースで埋めて</t>
        </r>
        <r>
          <rPr>
            <b/>
            <u/>
            <sz val="10"/>
            <color indexed="81"/>
            <rFont val="ＭＳ ゴシック"/>
            <family val="3"/>
            <charset val="128"/>
          </rPr>
          <t>半角５桁</t>
        </r>
        <r>
          <rPr>
            <u/>
            <sz val="10"/>
            <color indexed="81"/>
            <rFont val="ＭＳ ゴシック"/>
            <family val="3"/>
            <charset val="128"/>
          </rPr>
          <t>にして下さい</t>
        </r>
        <r>
          <rPr>
            <sz val="10"/>
            <color indexed="81"/>
            <rFont val="ＭＳ ゴシック"/>
            <family val="3"/>
            <charset val="128"/>
          </rPr>
          <t xml:space="preserve">
　　</t>
        </r>
        <r>
          <rPr>
            <sz val="10"/>
            <color indexed="81"/>
            <rFont val="Arial"/>
            <family val="2"/>
          </rPr>
          <t>(</t>
        </r>
        <r>
          <rPr>
            <sz val="10"/>
            <color indexed="81"/>
            <rFont val="ＭＳ ゴシック"/>
            <family val="3"/>
            <charset val="128"/>
          </rPr>
          <t>例</t>
        </r>
        <r>
          <rPr>
            <sz val="10"/>
            <color indexed="81"/>
            <rFont val="Arial"/>
            <family val="2"/>
          </rPr>
          <t>)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 xml:space="preserve">54"32   </t>
        </r>
        <r>
          <rPr>
            <sz val="10"/>
            <color indexed="81"/>
            <rFont val="ＭＳ ゴシック"/>
            <family val="3"/>
            <charset val="128"/>
          </rPr>
          <t>→</t>
        </r>
        <r>
          <rPr>
            <sz val="10"/>
            <color indexed="81"/>
            <rFont val="Arial"/>
            <family val="2"/>
          </rPr>
          <t xml:space="preserve">05432
 </t>
        </r>
        <r>
          <rPr>
            <sz val="10"/>
            <color indexed="81"/>
            <rFont val="ＭＳ ゴシック"/>
            <family val="3"/>
            <charset val="128"/>
          </rPr>
          <t>　　</t>
        </r>
        <r>
          <rPr>
            <sz val="10"/>
            <color indexed="81"/>
            <rFont val="Arial"/>
            <family val="2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 xml:space="preserve">1'34"5  </t>
        </r>
        <r>
          <rPr>
            <sz val="10"/>
            <color indexed="81"/>
            <rFont val="ＭＳ ゴシック"/>
            <family val="3"/>
            <charset val="128"/>
          </rPr>
          <t>→</t>
        </r>
        <r>
          <rPr>
            <sz val="10"/>
            <color indexed="81"/>
            <rFont val="Arial"/>
            <family val="2"/>
          </rPr>
          <t xml:space="preserve">1345_ </t>
        </r>
        <r>
          <rPr>
            <sz val="10"/>
            <color indexed="81"/>
            <rFont val="ＭＳ ゴシック"/>
            <family val="3"/>
            <charset val="128"/>
          </rPr>
          <t xml:space="preserve">　  </t>
        </r>
        <r>
          <rPr>
            <sz val="10"/>
            <color indexed="81"/>
            <rFont val="Arial"/>
            <family val="2"/>
          </rPr>
          <t>(</t>
        </r>
        <r>
          <rPr>
            <sz val="10"/>
            <color indexed="81"/>
            <rFont val="ＭＳ ゴシック"/>
            <family val="3"/>
            <charset val="128"/>
          </rPr>
          <t>注</t>
        </r>
        <r>
          <rPr>
            <sz val="10"/>
            <color indexed="81"/>
            <rFont val="Arial"/>
            <family val="2"/>
          </rPr>
          <t xml:space="preserve">) _ </t>
        </r>
        <r>
          <rPr>
            <sz val="10"/>
            <color indexed="81"/>
            <rFont val="ＭＳ ゴシック"/>
            <family val="3"/>
            <charset val="128"/>
          </rPr>
          <t>は</t>
        </r>
        <r>
          <rPr>
            <b/>
            <sz val="10"/>
            <color indexed="81"/>
            <rFont val="ＭＳ ゴシック"/>
            <family val="3"/>
            <charset val="128"/>
          </rPr>
          <t>スペース</t>
        </r>
        <r>
          <rPr>
            <sz val="10"/>
            <color indexed="81"/>
            <rFont val="ＭＳ ゴシック"/>
            <family val="3"/>
            <charset val="128"/>
          </rPr>
          <t>を入力
　フィールド　</t>
        </r>
        <r>
          <rPr>
            <b/>
            <sz val="10"/>
            <color indexed="81"/>
            <rFont val="ＭＳ ゴシック"/>
            <family val="3"/>
            <charset val="128"/>
          </rPr>
          <t>半角５桁</t>
        </r>
        <r>
          <rPr>
            <sz val="10"/>
            <color indexed="81"/>
            <rFont val="ＭＳ ゴシック"/>
            <family val="3"/>
            <charset val="128"/>
          </rPr>
          <t xml:space="preserve">
　　</t>
        </r>
        <r>
          <rPr>
            <sz val="10"/>
            <color indexed="81"/>
            <rFont val="Arial"/>
            <family val="2"/>
          </rPr>
          <t>(</t>
        </r>
        <r>
          <rPr>
            <sz val="10"/>
            <color indexed="81"/>
            <rFont val="ＭＳ ゴシック"/>
            <family val="3"/>
            <charset val="128"/>
          </rPr>
          <t>例</t>
        </r>
        <r>
          <rPr>
            <sz val="10"/>
            <color indexed="81"/>
            <rFont val="Arial"/>
            <family val="2"/>
          </rPr>
          <t>)</t>
        </r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81"/>
            <rFont val="Arial"/>
            <family val="2"/>
          </rPr>
          <t>5m43</t>
        </r>
        <r>
          <rPr>
            <sz val="10"/>
            <color indexed="81"/>
            <rFont val="ＭＳ ゴシック"/>
            <family val="3"/>
            <charset val="128"/>
          </rPr>
          <t>→</t>
        </r>
        <r>
          <rPr>
            <sz val="10"/>
            <color indexed="81"/>
            <rFont val="Arial"/>
            <family val="2"/>
          </rPr>
          <t xml:space="preserve">00543
</t>
        </r>
        <r>
          <rPr>
            <b/>
            <sz val="16"/>
            <color indexed="81"/>
            <rFont val="ＭＳ ゴシック"/>
            <family val="3"/>
            <charset val="128"/>
          </rPr>
          <t>④</t>
        </r>
        <r>
          <rPr>
            <sz val="12"/>
            <color indexed="81"/>
            <rFont val="ＭＳ ゴシック"/>
            <family val="3"/>
            <charset val="128"/>
          </rPr>
          <t>リレー種目の入力
　</t>
        </r>
        <r>
          <rPr>
            <sz val="10"/>
            <color indexed="81"/>
            <rFont val="ＭＳ ゴシック"/>
            <family val="3"/>
            <charset val="128"/>
          </rPr>
          <t>　性別，種目，最高タイム（</t>
        </r>
        <r>
          <rPr>
            <b/>
            <sz val="10"/>
            <color indexed="81"/>
            <rFont val="ＭＳ ゴシック"/>
            <family val="3"/>
            <charset val="128"/>
          </rPr>
          <t>半角５桁</t>
        </r>
        <r>
          <rPr>
            <sz val="10"/>
            <color indexed="81"/>
            <rFont val="ＭＳ ゴシック"/>
            <family val="3"/>
            <charset val="128"/>
          </rPr>
          <t xml:space="preserve">），予選エントリー選手を入力して下さい．
　最高タイム以外は，セルの右側に表示される▼をクリックすると，リストが表示され
　ますので，リストから選択して下さい．最高タイムの入力様式は，「●記録の入力」
　を参考にして下さい．
</t>
        </r>
        <r>
          <rPr>
            <b/>
            <sz val="16"/>
            <color indexed="81"/>
            <rFont val="ＭＳ ゴシック"/>
            <family val="3"/>
            <charset val="128"/>
          </rPr>
          <t>⑤</t>
        </r>
        <r>
          <rPr>
            <sz val="12"/>
            <color indexed="81"/>
            <rFont val="ＭＳ ゴシック"/>
            <family val="3"/>
            <charset val="128"/>
          </rPr>
          <t xml:space="preserve">印刷
</t>
        </r>
        <r>
          <rPr>
            <sz val="10"/>
            <color indexed="81"/>
            <rFont val="ＭＳ ゴシック"/>
            <family val="3"/>
            <charset val="128"/>
          </rPr>
          <t>　　</t>
        </r>
        <r>
          <rPr>
            <sz val="10"/>
            <color indexed="81"/>
            <rFont val="Arial"/>
            <family val="2"/>
          </rPr>
          <t>A4</t>
        </r>
        <r>
          <rPr>
            <sz val="10"/>
            <color indexed="81"/>
            <rFont val="ＭＳ ゴシック"/>
            <family val="3"/>
            <charset val="128"/>
          </rPr>
          <t>用紙に</t>
        </r>
        <r>
          <rPr>
            <sz val="10"/>
            <color indexed="81"/>
            <rFont val="Arial"/>
            <family val="2"/>
          </rPr>
          <t>20</t>
        </r>
        <r>
          <rPr>
            <sz val="10"/>
            <color indexed="81"/>
            <rFont val="ＭＳ ゴシック"/>
            <family val="3"/>
            <charset val="128"/>
          </rPr>
          <t>人ずつ印刷します．人数にあわせて印刷ページを指定してください．
　受付の用紙は</t>
        </r>
        <r>
          <rPr>
            <b/>
            <u/>
            <sz val="10"/>
            <color indexed="81"/>
            <rFont val="Arial"/>
            <family val="2"/>
          </rPr>
          <t>B4</t>
        </r>
        <r>
          <rPr>
            <b/>
            <u/>
            <sz val="10"/>
            <color indexed="81"/>
            <rFont val="ＭＳ ゴシック"/>
            <family val="3"/>
            <charset val="128"/>
          </rPr>
          <t>サイズ</t>
        </r>
        <r>
          <rPr>
            <sz val="10"/>
            <color indexed="81"/>
            <rFont val="ＭＳ ゴシック"/>
            <family val="3"/>
            <charset val="128"/>
          </rPr>
          <t>ですので，印刷したものをコピー等で</t>
        </r>
        <r>
          <rPr>
            <sz val="10"/>
            <color indexed="81"/>
            <rFont val="Arial"/>
            <family val="2"/>
          </rPr>
          <t>B4</t>
        </r>
        <r>
          <rPr>
            <sz val="10"/>
            <color indexed="81"/>
            <rFont val="ＭＳ ゴシック"/>
            <family val="3"/>
            <charset val="128"/>
          </rPr>
          <t xml:space="preserve">に拡大してください．
</t>
        </r>
        <r>
          <rPr>
            <b/>
            <sz val="16"/>
            <color indexed="81"/>
            <rFont val="ＭＳ ゴシック"/>
            <family val="3"/>
            <charset val="128"/>
          </rPr>
          <t>⑥</t>
        </r>
        <r>
          <rPr>
            <sz val="12"/>
            <color indexed="81"/>
            <rFont val="ＭＳ ゴシック"/>
            <family val="3"/>
            <charset val="128"/>
          </rPr>
          <t>出場認知書</t>
        </r>
        <r>
          <rPr>
            <sz val="10"/>
            <color indexed="81"/>
            <rFont val="ＭＳ ゴシック"/>
            <family val="3"/>
            <charset val="128"/>
          </rPr>
          <t xml:space="preserve">
　　</t>
        </r>
        <r>
          <rPr>
            <sz val="10"/>
            <color indexed="81"/>
            <rFont val="Arial"/>
            <family val="2"/>
          </rPr>
          <t>Microsoft Excel</t>
        </r>
        <r>
          <rPr>
            <sz val="10"/>
            <color indexed="81"/>
            <rFont val="ＭＳ ゴシック"/>
            <family val="3"/>
            <charset val="128"/>
          </rPr>
          <t xml:space="preserve">のヘッダの機能を使用して，申し込み用紙の上に出場認知書を印刷しま
　す．所属陸協の出場認知を受けてください．
</t>
        </r>
        <r>
          <rPr>
            <b/>
            <sz val="16"/>
            <color indexed="81"/>
            <rFont val="ＭＳ ゴシック"/>
            <family val="3"/>
            <charset val="128"/>
          </rPr>
          <t>⑦</t>
        </r>
        <r>
          <rPr>
            <sz val="12"/>
            <color indexed="81"/>
            <rFont val="ＭＳ ゴシック"/>
            <family val="3"/>
            <charset val="128"/>
          </rPr>
          <t>送付</t>
        </r>
        <r>
          <rPr>
            <sz val="10"/>
            <color indexed="81"/>
            <rFont val="ＭＳ ゴシック"/>
            <family val="3"/>
            <charset val="128"/>
          </rPr>
          <t xml:space="preserve">
　　ダウンロードしたファイルを</t>
        </r>
        <r>
          <rPr>
            <sz val="10"/>
            <color indexed="81"/>
            <rFont val="Arial"/>
            <family val="2"/>
          </rPr>
          <t>FD</t>
        </r>
        <r>
          <rPr>
            <sz val="10"/>
            <color indexed="81"/>
            <rFont val="ＭＳ ゴシック"/>
            <family val="3"/>
            <charset val="128"/>
          </rPr>
          <t>にコピーして，押印をした用紙とともに，下記住所ま
　で郵送してください．印刷したものと</t>
        </r>
        <r>
          <rPr>
            <sz val="10"/>
            <color indexed="81"/>
            <rFont val="Arial"/>
            <family val="2"/>
          </rPr>
          <t>FD</t>
        </r>
        <r>
          <rPr>
            <sz val="10"/>
            <color indexed="81"/>
            <rFont val="ＭＳ ゴシック"/>
            <family val="3"/>
            <charset val="128"/>
          </rPr>
          <t>のファイルとは必ず一致させてください．
　</t>
        </r>
        <r>
          <rPr>
            <u/>
            <sz val="12"/>
            <color indexed="81"/>
            <rFont val="ＭＳ ゴシック"/>
            <family val="3"/>
            <charset val="128"/>
          </rPr>
          <t>送付先：〒</t>
        </r>
        <r>
          <rPr>
            <u/>
            <sz val="12"/>
            <color indexed="81"/>
            <rFont val="Arial"/>
            <family val="2"/>
          </rPr>
          <t xml:space="preserve">780-8014 </t>
        </r>
        <r>
          <rPr>
            <u/>
            <sz val="12"/>
            <color indexed="81"/>
            <rFont val="ＭＳ ゴシック"/>
            <family val="3"/>
            <charset val="128"/>
          </rPr>
          <t>高知市塩屋崎町</t>
        </r>
        <r>
          <rPr>
            <u/>
            <sz val="12"/>
            <color indexed="81"/>
            <rFont val="Arial"/>
            <family val="2"/>
          </rPr>
          <t>1-1-10</t>
        </r>
        <r>
          <rPr>
            <u/>
            <sz val="12"/>
            <color indexed="81"/>
            <rFont val="ＭＳ ゴシック"/>
            <family val="3"/>
            <charset val="128"/>
          </rPr>
          <t>　土佐高等学校内　矢野弘純</t>
        </r>
        <r>
          <rPr>
            <u/>
            <sz val="10"/>
            <color indexed="81"/>
            <rFont val="ＭＳ ゴシック"/>
            <family val="3"/>
            <charset val="128"/>
          </rPr>
          <t xml:space="preserve">
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P1" authorId="0" shapeId="0">
      <text>
        <r>
          <rPr>
            <sz val="12"/>
            <color indexed="81"/>
            <rFont val="ＭＳ ゴシック"/>
            <family val="3"/>
            <charset val="128"/>
          </rPr>
          <t>リストから選択して下さい．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Q1" authorId="0" shapeId="0">
      <text>
        <r>
          <rPr>
            <sz val="12"/>
            <color indexed="81"/>
            <rFont val="ＭＳ ゴシック"/>
            <family val="3"/>
            <charset val="128"/>
          </rPr>
          <t>リストから選択してください．</t>
        </r>
      </text>
    </comment>
    <comment ref="R1" authorId="0" shapeId="0">
      <text>
        <r>
          <rPr>
            <sz val="12"/>
            <color indexed="81"/>
            <rFont val="ＭＳ ゴシック"/>
            <family val="3"/>
            <charset val="128"/>
          </rPr>
          <t xml:space="preserve">半角５桁で入力
</t>
        </r>
        <r>
          <rPr>
            <sz val="9"/>
            <color indexed="81"/>
            <rFont val="ＭＳ ゴシック"/>
            <family val="3"/>
            <charset val="128"/>
          </rPr>
          <t>　手動計時の場合はスペース
　で埋めて半角５桁にする
　</t>
        </r>
        <r>
          <rPr>
            <sz val="9"/>
            <color indexed="81"/>
            <rFont val="Arial"/>
            <family val="2"/>
          </rPr>
          <t>(</t>
        </r>
        <r>
          <rPr>
            <sz val="9"/>
            <color indexed="81"/>
            <rFont val="ＭＳ ゴシック"/>
            <family val="3"/>
            <charset val="128"/>
          </rPr>
          <t>例</t>
        </r>
        <r>
          <rPr>
            <sz val="9"/>
            <color indexed="81"/>
            <rFont val="Arial"/>
            <family val="2"/>
          </rPr>
          <t>)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43"21 </t>
        </r>
        <r>
          <rPr>
            <sz val="6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sz val="9"/>
            <color indexed="81"/>
            <rFont val="Arial"/>
            <family val="2"/>
          </rPr>
          <t xml:space="preserve">04321
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3'32"5 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sz val="9"/>
            <color indexed="81"/>
            <rFont val="Arial"/>
            <family val="2"/>
          </rPr>
          <t xml:space="preserve">3321_
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　</t>
        </r>
        <r>
          <rPr>
            <sz val="9"/>
            <color indexed="81"/>
            <rFont val="Arial"/>
            <family val="2"/>
          </rPr>
          <t xml:space="preserve">_ </t>
        </r>
        <r>
          <rPr>
            <sz val="9"/>
            <color indexed="81"/>
            <rFont val="ＭＳ ゴシック"/>
            <family val="3"/>
            <charset val="128"/>
          </rPr>
          <t>はスペースを入力</t>
        </r>
      </text>
    </comment>
    <comment ref="S1" authorId="0" shapeId="0">
      <text>
        <r>
          <rPr>
            <sz val="12"/>
            <color indexed="81"/>
            <rFont val="ＭＳ ゴシック"/>
            <family val="3"/>
            <charset val="128"/>
          </rPr>
          <t xml:space="preserve">リストから選択してください．
</t>
        </r>
        <r>
          <rPr>
            <sz val="12"/>
            <color indexed="81"/>
            <rFont val="Arial"/>
            <family val="2"/>
          </rPr>
          <t>1</t>
        </r>
        <r>
          <rPr>
            <sz val="12"/>
            <color indexed="81"/>
            <rFont val="ＭＳ ゴシック"/>
            <family val="3"/>
            <charset val="128"/>
          </rPr>
          <t>人目から順に，予選のオーダーを最低</t>
        </r>
        <r>
          <rPr>
            <sz val="12"/>
            <color indexed="81"/>
            <rFont val="Arial"/>
            <family val="2"/>
          </rPr>
          <t>4</t>
        </r>
        <r>
          <rPr>
            <sz val="12"/>
            <color indexed="81"/>
            <rFont val="ＭＳ ゴシック"/>
            <family val="3"/>
            <charset val="128"/>
          </rPr>
          <t>人は登録すること．</t>
        </r>
      </text>
    </comment>
    <comment ref="E3" authorId="0" shapeId="0">
      <text>
        <r>
          <rPr>
            <sz val="12"/>
            <color indexed="81"/>
            <rFont val="ＭＳ ゴシック"/>
            <family val="3"/>
            <charset val="128"/>
          </rPr>
          <t>全角換算で７文字までで入力してください．
ここに入力した名称がプログラムに印刷されます．
○○中　→○○</t>
        </r>
        <r>
          <rPr>
            <sz val="9"/>
            <color indexed="81"/>
            <rFont val="ＭＳ ゴシック"/>
            <family val="3"/>
            <charset val="128"/>
          </rPr>
          <t xml:space="preserve">(中は入力しない)
</t>
        </r>
        <r>
          <rPr>
            <sz val="12"/>
            <color indexed="81"/>
            <rFont val="ＭＳ ゴシック"/>
            <family val="3"/>
            <charset val="128"/>
          </rPr>
          <t>○○高　→○○</t>
        </r>
        <r>
          <rPr>
            <sz val="9"/>
            <color indexed="81"/>
            <rFont val="ＭＳ ゴシック"/>
            <family val="3"/>
            <charset val="128"/>
          </rPr>
          <t xml:space="preserve">(高は入力しない)
</t>
        </r>
        <r>
          <rPr>
            <sz val="12"/>
            <color indexed="81"/>
            <rFont val="ＭＳ ゴシック"/>
            <family val="3"/>
            <charset val="128"/>
          </rPr>
          <t xml:space="preserve">○○大学→○○大
○○商業→○○商
○○工業→○○工
○○農業→○○農
</t>
        </r>
      </text>
    </comment>
    <comment ref="G3" authorId="0" shapeId="0">
      <text>
        <r>
          <rPr>
            <sz val="12"/>
            <color indexed="81"/>
            <rFont val="ＭＳ ゴシック"/>
            <family val="3"/>
            <charset val="128"/>
          </rPr>
          <t>半角英数，半角ｶﾀｶﾅで入力してください．
ここに入力した名称が電光掲示板に表示されます．</t>
        </r>
      </text>
    </comment>
    <comment ref="H3" authorId="0" shapeId="0">
      <text>
        <r>
          <rPr>
            <sz val="12"/>
            <color indexed="81"/>
            <rFont val="ＭＳ ゴシック"/>
            <family val="3"/>
            <charset val="128"/>
          </rPr>
          <t>県</t>
        </r>
        <r>
          <rPr>
            <sz val="12"/>
            <color indexed="81"/>
            <rFont val="Arial"/>
            <family val="2"/>
          </rPr>
          <t>Code</t>
        </r>
        <r>
          <rPr>
            <sz val="12"/>
            <color indexed="81"/>
            <rFont val="ＭＳ ゴシック"/>
            <family val="3"/>
            <charset val="128"/>
          </rPr>
          <t>から始まる</t>
        </r>
        <r>
          <rPr>
            <sz val="12"/>
            <color indexed="81"/>
            <rFont val="Arial"/>
            <family val="2"/>
          </rPr>
          <t>6</t>
        </r>
        <r>
          <rPr>
            <sz val="12"/>
            <color indexed="81"/>
            <rFont val="ＭＳ ゴシック"/>
            <family val="3"/>
            <charset val="128"/>
          </rPr>
          <t>桁の数字を入力してください．
大学は</t>
        </r>
        <r>
          <rPr>
            <sz val="12"/>
            <color indexed="81"/>
            <rFont val="Arial"/>
            <family val="2"/>
          </rPr>
          <t>49</t>
        </r>
        <r>
          <rPr>
            <sz val="12"/>
            <color indexed="81"/>
            <rFont val="ＭＳ ゴシック"/>
            <family val="3"/>
            <charset val="128"/>
          </rPr>
          <t>から始まる</t>
        </r>
        <r>
          <rPr>
            <sz val="12"/>
            <color indexed="81"/>
            <rFont val="Arial"/>
            <family val="2"/>
          </rPr>
          <t>6</t>
        </r>
        <r>
          <rPr>
            <sz val="12"/>
            <color indexed="81"/>
            <rFont val="ＭＳ ゴシック"/>
            <family val="3"/>
            <charset val="128"/>
          </rPr>
          <t>桁の数字です．</t>
        </r>
      </text>
    </comment>
    <comment ref="B7" authorId="0" shapeId="0">
      <text>
        <r>
          <rPr>
            <sz val="12"/>
            <color indexed="81"/>
            <rFont val="ＭＳ ゴシック"/>
            <family val="3"/>
            <charset val="128"/>
          </rPr>
          <t>プログラム編成会議のときに，この番号に問い合わせをします．連絡のとれる電話番号を入力してください．</t>
        </r>
      </text>
    </comment>
    <comment ref="C11" authorId="0" shapeId="0">
      <text>
        <r>
          <rPr>
            <sz val="12"/>
            <color indexed="81"/>
            <rFont val="ＭＳ ゴシック"/>
            <family val="3"/>
            <charset val="128"/>
          </rPr>
          <t xml:space="preserve">①ここに名前のない選手が競技会に
　参加する場合は，入力されてある
　最後の競技者に続けて（行を空け
　ずに）必要事項を入力してくださ
　い。
②入力事項の訂正は，別途ご連絡く
　ださい。
</t>
        </r>
      </text>
    </comment>
    <comment ref="E11" authorId="0" shapeId="0">
      <text>
        <r>
          <rPr>
            <sz val="12"/>
            <color indexed="81"/>
            <rFont val="ＭＳ ゴシック"/>
            <family val="3"/>
            <charset val="128"/>
          </rPr>
          <t>リストから選択してください。</t>
        </r>
      </text>
    </comment>
    <comment ref="F11" authorId="0" shapeId="0">
      <text>
        <r>
          <rPr>
            <sz val="12"/>
            <color indexed="81"/>
            <rFont val="ＭＳ ゴシック"/>
            <family val="3"/>
            <charset val="128"/>
          </rPr>
          <t>全角で入力してください。全角
でスペースを入れて，５文字に
なるようにします。
【例】
　勝</t>
        </r>
        <r>
          <rPr>
            <b/>
            <sz val="12"/>
            <color indexed="10"/>
            <rFont val="ＭＳ ゴシック"/>
            <family val="3"/>
            <charset val="128"/>
          </rPr>
          <t>＿＿</t>
        </r>
        <r>
          <rPr>
            <sz val="12"/>
            <color indexed="81"/>
            <rFont val="ＭＳ ゴシック"/>
            <family val="3"/>
            <charset val="128"/>
          </rPr>
          <t>海舟（３文字）
　宮本</t>
        </r>
        <r>
          <rPr>
            <b/>
            <sz val="12"/>
            <color indexed="10"/>
            <rFont val="ＭＳ ゴシック"/>
            <family val="3"/>
            <charset val="128"/>
          </rPr>
          <t>＿</t>
        </r>
        <r>
          <rPr>
            <sz val="12"/>
            <color indexed="81"/>
            <rFont val="ＭＳ ゴシック"/>
            <family val="3"/>
            <charset val="128"/>
          </rPr>
          <t>武蔵（４文字）
　大久保利通（５文字）
　佐々木小次郎（６文字）
５･６文字の場合はスペースを
入れずに入力してください。
※</t>
        </r>
        <r>
          <rPr>
            <b/>
            <sz val="12"/>
            <color indexed="10"/>
            <rFont val="ＭＳ ゴシック"/>
            <family val="3"/>
            <charset val="128"/>
          </rPr>
          <t>＿</t>
        </r>
        <r>
          <rPr>
            <sz val="12"/>
            <color indexed="81"/>
            <rFont val="ＭＳ ゴシック"/>
            <family val="3"/>
            <charset val="128"/>
          </rPr>
          <t xml:space="preserve"> は全角スペース</t>
        </r>
      </text>
    </comment>
    <comment ref="G11" authorId="0" shapeId="0">
      <text>
        <r>
          <rPr>
            <sz val="12"/>
            <color indexed="81"/>
            <rFont val="ＭＳ ゴシック"/>
            <family val="3"/>
            <charset val="128"/>
          </rPr>
          <t>半角ｶﾀｶﾅで入力してください。
姓と名の間は半角で１文字開け
ます。
【例】
　ﾔﾏﾀﾞ</t>
        </r>
        <r>
          <rPr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>ﾀﾛｳ
※</t>
        </r>
        <r>
          <rPr>
            <b/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 xml:space="preserve"> は半角スペース</t>
        </r>
      </text>
    </comment>
    <comment ref="H11" authorId="0" shapeId="0">
      <text>
        <r>
          <rPr>
            <sz val="12"/>
            <color indexed="81"/>
            <rFont val="ＭＳ ゴシック"/>
            <family val="3"/>
            <charset val="128"/>
          </rPr>
          <t>ローマ字で入力してください
日本陸連登録時と同じ表記で，
名→姓の順。名は先頭のみ大
文字，姓は全て大文字。
生年の西暦末尾2桁を()で囲ん
で追加してください。
【例】
　山田</t>
        </r>
        <r>
          <rPr>
            <sz val="12"/>
            <color indexed="10"/>
            <rFont val="ＭＳ ゴシック"/>
            <family val="3"/>
            <charset val="128"/>
          </rPr>
          <t>＿</t>
        </r>
        <r>
          <rPr>
            <sz val="12"/>
            <color indexed="81"/>
            <rFont val="ＭＳ ゴシック"/>
            <family val="3"/>
            <charset val="128"/>
          </rPr>
          <t>太郎→Taro</t>
        </r>
        <r>
          <rPr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>YAMADA(01)
※</t>
        </r>
        <r>
          <rPr>
            <b/>
            <sz val="12"/>
            <color indexed="10"/>
            <rFont val="ＭＳ ゴシック"/>
            <family val="3"/>
            <charset val="128"/>
          </rPr>
          <t>_</t>
        </r>
        <r>
          <rPr>
            <sz val="12"/>
            <color indexed="81"/>
            <rFont val="ＭＳ ゴシック"/>
            <family val="3"/>
            <charset val="128"/>
          </rPr>
          <t xml:space="preserve"> は半角スペース</t>
        </r>
      </text>
    </comment>
    <comment ref="K11" authorId="0" shapeId="0">
      <text>
        <r>
          <rPr>
            <sz val="12"/>
            <color indexed="81"/>
            <rFont val="ＭＳ ゴシック"/>
            <family val="3"/>
            <charset val="128"/>
          </rPr>
          <t>【半角で入力】
院生は</t>
        </r>
        <r>
          <rPr>
            <sz val="12"/>
            <color indexed="81"/>
            <rFont val="Arial"/>
            <family val="2"/>
          </rPr>
          <t>M1</t>
        </r>
        <r>
          <rPr>
            <sz val="12"/>
            <color indexed="81"/>
            <rFont val="ＭＳ ゴシック"/>
            <family val="3"/>
            <charset val="128"/>
          </rPr>
          <t>，</t>
        </r>
        <r>
          <rPr>
            <sz val="12"/>
            <color indexed="81"/>
            <rFont val="Arial"/>
            <family val="2"/>
          </rPr>
          <t>D1</t>
        </r>
        <r>
          <rPr>
            <sz val="12"/>
            <color indexed="81"/>
            <rFont val="ＭＳ ゴシック"/>
            <family val="3"/>
            <charset val="128"/>
          </rPr>
          <t>のように入力してください．</t>
        </r>
      </text>
    </comment>
    <comment ref="L11" authorId="0" shapeId="0">
      <text>
        <r>
          <rPr>
            <sz val="12"/>
            <color indexed="81"/>
            <rFont val="ＭＳ ゴシック"/>
            <family val="3"/>
            <charset val="128"/>
          </rPr>
          <t>【半角で入力】
西暦下</t>
        </r>
        <r>
          <rPr>
            <sz val="12"/>
            <color indexed="81"/>
            <rFont val="Arial"/>
            <family val="2"/>
          </rPr>
          <t>2</t>
        </r>
        <r>
          <rPr>
            <sz val="12"/>
            <color indexed="81"/>
            <rFont val="ＭＳ ゴシック"/>
            <family val="3"/>
            <charset val="128"/>
          </rPr>
          <t>桁</t>
        </r>
        <r>
          <rPr>
            <sz val="12"/>
            <color indexed="81"/>
            <rFont val="Arial"/>
            <family val="2"/>
          </rPr>
          <t>/</t>
        </r>
        <r>
          <rPr>
            <sz val="12"/>
            <color indexed="81"/>
            <rFont val="ＭＳ ゴシック"/>
            <family val="3"/>
            <charset val="128"/>
          </rPr>
          <t>月</t>
        </r>
        <r>
          <rPr>
            <sz val="12"/>
            <color indexed="81"/>
            <rFont val="Arial"/>
            <family val="2"/>
          </rPr>
          <t>/</t>
        </r>
        <r>
          <rPr>
            <sz val="12"/>
            <color indexed="81"/>
            <rFont val="ＭＳ ゴシック"/>
            <family val="3"/>
            <charset val="128"/>
          </rPr>
          <t>日
の形式で，スラッシュ(</t>
        </r>
        <r>
          <rPr>
            <sz val="12"/>
            <color indexed="81"/>
            <rFont val="Arial"/>
            <family val="2"/>
          </rPr>
          <t>/</t>
        </r>
        <r>
          <rPr>
            <sz val="12"/>
            <color indexed="81"/>
            <rFont val="ＭＳ ゴシック"/>
            <family val="3"/>
            <charset val="128"/>
          </rPr>
          <t>)で区切って入力してください．</t>
        </r>
      </text>
    </comment>
    <comment ref="M11" authorId="0" shapeId="0">
      <text>
        <r>
          <rPr>
            <sz val="12"/>
            <color indexed="81"/>
            <rFont val="ＭＳ ゴシック"/>
            <family val="3"/>
            <charset val="128"/>
          </rPr>
          <t>右の｢都道府県｣を入力すると，自動表示されます．</t>
        </r>
      </text>
    </comment>
    <comment ref="N11" authorId="0" shapeId="0">
      <text>
        <r>
          <rPr>
            <sz val="12"/>
            <color indexed="81"/>
            <rFont val="ＭＳ ゴシック"/>
            <family val="3"/>
            <charset val="128"/>
          </rPr>
          <t>セル【</t>
        </r>
        <r>
          <rPr>
            <sz val="12"/>
            <color indexed="81"/>
            <rFont val="Arial"/>
            <family val="2"/>
          </rPr>
          <t>C3</t>
        </r>
        <r>
          <rPr>
            <sz val="12"/>
            <color indexed="81"/>
            <rFont val="ＭＳ ゴシック"/>
            <family val="3"/>
            <charset val="128"/>
          </rPr>
          <t>】へ入力した団体の所在地の都道府県を表示します．
注：大学生で，出身地の都道府県
　に登録している者は，リストよ
　り選択して修正してください．</t>
        </r>
      </text>
    </comment>
    <comment ref="O12" authorId="0" shapeId="0">
      <text>
        <r>
          <rPr>
            <sz val="12"/>
            <color indexed="81"/>
            <rFont val="ＭＳ ゴシック"/>
            <family val="3"/>
            <charset val="128"/>
          </rPr>
          <t>リストから選択してください．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R12" authorId="0" shapeId="0">
      <text>
        <r>
          <rPr>
            <sz val="12"/>
            <color indexed="81"/>
            <rFont val="ＭＳ ゴシック"/>
            <family val="3"/>
            <charset val="128"/>
          </rPr>
          <t xml:space="preserve">トラック　　半角７桁
</t>
        </r>
        <r>
          <rPr>
            <sz val="9"/>
            <color indexed="81"/>
            <rFont val="ＭＳ ゴシック"/>
            <family val="3"/>
            <charset val="128"/>
          </rPr>
          <t>　手動計時の場合はスペース
　で埋めて半角７桁にする
　(例)　</t>
        </r>
        <r>
          <rPr>
            <b/>
            <sz val="9"/>
            <color indexed="81"/>
            <rFont val="Arial"/>
            <family val="2"/>
          </rPr>
          <t>11"22</t>
        </r>
        <r>
          <rPr>
            <sz val="6"/>
            <color indexed="81"/>
            <rFont val="Arial"/>
            <family val="2"/>
          </rPr>
          <t xml:space="preserve">  </t>
        </r>
        <r>
          <rPr>
            <sz val="8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b/>
            <sz val="9"/>
            <color indexed="81"/>
            <rFont val="Arial"/>
            <family val="2"/>
          </rPr>
          <t xml:space="preserve">0001122
</t>
        </r>
        <r>
          <rPr>
            <sz val="9"/>
            <color indexed="81"/>
            <rFont val="ＭＳ ゴシック"/>
            <family val="3"/>
            <charset val="128"/>
          </rPr>
          <t>　 　 　</t>
        </r>
        <r>
          <rPr>
            <sz val="9"/>
            <color indexed="81"/>
            <rFont val="Arial"/>
            <family val="2"/>
          </rPr>
          <t>10'18"2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sz val="9"/>
            <color indexed="81"/>
            <rFont val="Arial"/>
            <family val="2"/>
          </rPr>
          <t>010182</t>
        </r>
        <r>
          <rPr>
            <b/>
            <sz val="9"/>
            <color indexed="10"/>
            <rFont val="Arial"/>
            <family val="2"/>
          </rPr>
          <t>_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ＭＳ ゴシック"/>
            <family val="3"/>
            <charset val="128"/>
          </rPr>
          <t>　 　 　</t>
        </r>
        <r>
          <rPr>
            <b/>
            <sz val="9"/>
            <color indexed="10"/>
            <rFont val="ＭＳ ゴシック"/>
            <family val="3"/>
            <charset val="128"/>
          </rPr>
          <t>_</t>
        </r>
        <r>
          <rPr>
            <sz val="9"/>
            <color indexed="81"/>
            <rFont val="ＭＳ ゴシック"/>
            <family val="3"/>
            <charset val="128"/>
          </rPr>
          <t xml:space="preserve"> はスペースを入力
</t>
        </r>
        <r>
          <rPr>
            <sz val="12"/>
            <color indexed="81"/>
            <rFont val="ＭＳ ゴシック"/>
            <family val="3"/>
            <charset val="128"/>
          </rPr>
          <t>フィールド　半角５桁</t>
        </r>
        <r>
          <rPr>
            <sz val="9"/>
            <color indexed="81"/>
            <rFont val="ＭＳ ゴシック"/>
            <family val="3"/>
            <charset val="128"/>
          </rPr>
          <t xml:space="preserve">
　(例)　</t>
        </r>
        <r>
          <rPr>
            <b/>
            <sz val="9"/>
            <color indexed="81"/>
            <rFont val="Arial"/>
            <family val="2"/>
          </rPr>
          <t>5m43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b/>
            <sz val="9"/>
            <color indexed="81"/>
            <rFont val="Arial"/>
            <family val="2"/>
          </rPr>
          <t>00543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S12" authorId="0" shapeId="0">
      <text>
        <r>
          <rPr>
            <sz val="12"/>
            <color indexed="81"/>
            <rFont val="Arial"/>
            <family val="2"/>
          </rPr>
          <t>400m</t>
        </r>
        <r>
          <rPr>
            <sz val="12"/>
            <color indexed="81"/>
            <rFont val="ＭＳ ゴシック"/>
            <family val="3"/>
            <charset val="128"/>
          </rPr>
          <t>までの短距離種目で最高記録が手動計時の場合は「</t>
        </r>
        <r>
          <rPr>
            <b/>
            <sz val="12"/>
            <color indexed="81"/>
            <rFont val="Arial"/>
            <family val="2"/>
          </rPr>
          <t>1</t>
        </r>
        <r>
          <rPr>
            <sz val="12"/>
            <color indexed="81"/>
            <rFont val="ＭＳ ゴシック"/>
            <family val="3"/>
            <charset val="128"/>
          </rPr>
          <t xml:space="preserve">」を入力
</t>
        </r>
      </text>
    </comment>
    <comment ref="T12" authorId="0" shapeId="0">
      <text>
        <r>
          <rPr>
            <sz val="12"/>
            <color indexed="81"/>
            <rFont val="ＭＳ ゴシック"/>
            <family val="3"/>
            <charset val="128"/>
          </rPr>
          <t>リストから選択してください．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V12" authorId="0" shapeId="0">
      <text>
        <r>
          <rPr>
            <sz val="12"/>
            <color indexed="81"/>
            <rFont val="ＭＳ ゴシック"/>
            <family val="3"/>
            <charset val="128"/>
          </rPr>
          <t xml:space="preserve">トラック　　半角７桁
</t>
        </r>
        <r>
          <rPr>
            <sz val="9"/>
            <color indexed="81"/>
            <rFont val="ＭＳ ゴシック"/>
            <family val="3"/>
            <charset val="128"/>
          </rPr>
          <t>　手動計時の場合はスペース
　で埋めて半角７桁にする
　(例)　</t>
        </r>
        <r>
          <rPr>
            <b/>
            <sz val="9"/>
            <color indexed="81"/>
            <rFont val="Arial"/>
            <family val="2"/>
          </rPr>
          <t>11"22</t>
        </r>
        <r>
          <rPr>
            <sz val="6"/>
            <color indexed="81"/>
            <rFont val="Arial"/>
            <family val="2"/>
          </rPr>
          <t xml:space="preserve">  </t>
        </r>
        <r>
          <rPr>
            <sz val="8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b/>
            <sz val="9"/>
            <color indexed="81"/>
            <rFont val="Arial"/>
            <family val="2"/>
          </rPr>
          <t xml:space="preserve">0001122
</t>
        </r>
        <r>
          <rPr>
            <sz val="9"/>
            <color indexed="81"/>
            <rFont val="ＭＳ ゴシック"/>
            <family val="3"/>
            <charset val="128"/>
          </rPr>
          <t>　 　 　</t>
        </r>
        <r>
          <rPr>
            <sz val="9"/>
            <color indexed="81"/>
            <rFont val="Arial"/>
            <family val="2"/>
          </rPr>
          <t>10'18"2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sz val="9"/>
            <color indexed="81"/>
            <rFont val="Arial"/>
            <family val="2"/>
          </rPr>
          <t>010182</t>
        </r>
        <r>
          <rPr>
            <b/>
            <sz val="9"/>
            <color indexed="10"/>
            <rFont val="Arial"/>
            <family val="2"/>
          </rPr>
          <t>_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ＭＳ ゴシック"/>
            <family val="3"/>
            <charset val="128"/>
          </rPr>
          <t>　 　 　</t>
        </r>
        <r>
          <rPr>
            <b/>
            <sz val="9"/>
            <color indexed="10"/>
            <rFont val="ＭＳ ゴシック"/>
            <family val="3"/>
            <charset val="128"/>
          </rPr>
          <t>_</t>
        </r>
        <r>
          <rPr>
            <sz val="9"/>
            <color indexed="81"/>
            <rFont val="ＭＳ ゴシック"/>
            <family val="3"/>
            <charset val="128"/>
          </rPr>
          <t xml:space="preserve"> はスペースを入力
</t>
        </r>
        <r>
          <rPr>
            <sz val="12"/>
            <color indexed="81"/>
            <rFont val="ＭＳ ゴシック"/>
            <family val="3"/>
            <charset val="128"/>
          </rPr>
          <t>フィールド　半角５桁</t>
        </r>
        <r>
          <rPr>
            <sz val="9"/>
            <color indexed="81"/>
            <rFont val="ＭＳ ゴシック"/>
            <family val="3"/>
            <charset val="128"/>
          </rPr>
          <t xml:space="preserve">
　(例)　</t>
        </r>
        <r>
          <rPr>
            <b/>
            <sz val="9"/>
            <color indexed="81"/>
            <rFont val="Arial"/>
            <family val="2"/>
          </rPr>
          <t>5m43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b/>
            <sz val="9"/>
            <color indexed="81"/>
            <rFont val="Arial"/>
            <family val="2"/>
          </rPr>
          <t>00543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W12" authorId="0" shapeId="0">
      <text>
        <r>
          <rPr>
            <sz val="12"/>
            <color indexed="81"/>
            <rFont val="Arial"/>
            <family val="2"/>
          </rPr>
          <t>400m</t>
        </r>
        <r>
          <rPr>
            <sz val="12"/>
            <color indexed="81"/>
            <rFont val="ＭＳ ゴシック"/>
            <family val="3"/>
            <charset val="128"/>
          </rPr>
          <t>までの短距離種目で最高記録が手動計時の場合は「</t>
        </r>
        <r>
          <rPr>
            <b/>
            <sz val="12"/>
            <color indexed="81"/>
            <rFont val="Arial"/>
            <family val="2"/>
          </rPr>
          <t>1</t>
        </r>
        <r>
          <rPr>
            <sz val="12"/>
            <color indexed="81"/>
            <rFont val="ＭＳ ゴシック"/>
            <family val="3"/>
            <charset val="128"/>
          </rPr>
          <t xml:space="preserve">」を入力
</t>
        </r>
      </text>
    </comment>
    <comment ref="X12" authorId="0" shapeId="0">
      <text>
        <r>
          <rPr>
            <sz val="12"/>
            <color indexed="81"/>
            <rFont val="ＭＳ ゴシック"/>
            <family val="3"/>
            <charset val="128"/>
          </rPr>
          <t>リストから選択してください．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Z12" authorId="0" shapeId="0">
      <text>
        <r>
          <rPr>
            <sz val="12"/>
            <color indexed="81"/>
            <rFont val="ＭＳ ゴシック"/>
            <family val="3"/>
            <charset val="128"/>
          </rPr>
          <t xml:space="preserve">トラック　　半角７桁
</t>
        </r>
        <r>
          <rPr>
            <sz val="9"/>
            <color indexed="81"/>
            <rFont val="ＭＳ ゴシック"/>
            <family val="3"/>
            <charset val="128"/>
          </rPr>
          <t>　手動計時の場合はスペース
　で埋めて半角７桁にする
　(例)　</t>
        </r>
        <r>
          <rPr>
            <b/>
            <sz val="9"/>
            <color indexed="81"/>
            <rFont val="Arial"/>
            <family val="2"/>
          </rPr>
          <t>11"22</t>
        </r>
        <r>
          <rPr>
            <sz val="6"/>
            <color indexed="81"/>
            <rFont val="Arial"/>
            <family val="2"/>
          </rPr>
          <t xml:space="preserve">  </t>
        </r>
        <r>
          <rPr>
            <sz val="8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b/>
            <sz val="9"/>
            <color indexed="81"/>
            <rFont val="Arial"/>
            <family val="2"/>
          </rPr>
          <t xml:space="preserve">0001122
</t>
        </r>
        <r>
          <rPr>
            <sz val="9"/>
            <color indexed="81"/>
            <rFont val="ＭＳ ゴシック"/>
            <family val="3"/>
            <charset val="128"/>
          </rPr>
          <t>　 　 　</t>
        </r>
        <r>
          <rPr>
            <sz val="9"/>
            <color indexed="81"/>
            <rFont val="Arial"/>
            <family val="2"/>
          </rPr>
          <t>10'18"2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sz val="9"/>
            <color indexed="81"/>
            <rFont val="Arial"/>
            <family val="2"/>
          </rPr>
          <t>010182</t>
        </r>
        <r>
          <rPr>
            <b/>
            <sz val="9"/>
            <color indexed="10"/>
            <rFont val="Arial"/>
            <family val="2"/>
          </rPr>
          <t>_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ＭＳ ゴシック"/>
            <family val="3"/>
            <charset val="128"/>
          </rPr>
          <t>　 　 　</t>
        </r>
        <r>
          <rPr>
            <b/>
            <sz val="9"/>
            <color indexed="10"/>
            <rFont val="ＭＳ ゴシック"/>
            <family val="3"/>
            <charset val="128"/>
          </rPr>
          <t>_</t>
        </r>
        <r>
          <rPr>
            <sz val="9"/>
            <color indexed="81"/>
            <rFont val="ＭＳ ゴシック"/>
            <family val="3"/>
            <charset val="128"/>
          </rPr>
          <t xml:space="preserve"> はスペースを入力
</t>
        </r>
        <r>
          <rPr>
            <sz val="12"/>
            <color indexed="81"/>
            <rFont val="ＭＳ ゴシック"/>
            <family val="3"/>
            <charset val="128"/>
          </rPr>
          <t>フィールド　半角５桁</t>
        </r>
        <r>
          <rPr>
            <sz val="9"/>
            <color indexed="81"/>
            <rFont val="ＭＳ ゴシック"/>
            <family val="3"/>
            <charset val="128"/>
          </rPr>
          <t xml:space="preserve">
　(例)　</t>
        </r>
        <r>
          <rPr>
            <b/>
            <sz val="9"/>
            <color indexed="81"/>
            <rFont val="Arial"/>
            <family val="2"/>
          </rPr>
          <t>5m43</t>
        </r>
        <r>
          <rPr>
            <sz val="9"/>
            <color indexed="81"/>
            <rFont val="ＭＳ ゴシック"/>
            <family val="3"/>
            <charset val="128"/>
          </rPr>
          <t>→</t>
        </r>
        <r>
          <rPr>
            <b/>
            <sz val="9"/>
            <color indexed="81"/>
            <rFont val="Arial"/>
            <family val="2"/>
          </rPr>
          <t>00543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AA12" authorId="0" shapeId="0">
      <text>
        <r>
          <rPr>
            <sz val="12"/>
            <color indexed="81"/>
            <rFont val="Arial"/>
            <family val="2"/>
          </rPr>
          <t>400m</t>
        </r>
        <r>
          <rPr>
            <sz val="12"/>
            <color indexed="81"/>
            <rFont val="ＭＳ ゴシック"/>
            <family val="3"/>
            <charset val="128"/>
          </rPr>
          <t>までの短距離種目で最高記録が手動計時の場合は「</t>
        </r>
        <r>
          <rPr>
            <b/>
            <sz val="12"/>
            <color indexed="81"/>
            <rFont val="Arial"/>
            <family val="2"/>
          </rPr>
          <t>1</t>
        </r>
        <r>
          <rPr>
            <sz val="12"/>
            <color indexed="81"/>
            <rFont val="ＭＳ ゴシック"/>
            <family val="3"/>
            <charset val="128"/>
          </rPr>
          <t xml:space="preserve">」を入力
</t>
        </r>
      </text>
    </comment>
  </commentList>
</comments>
</file>

<file path=xl/sharedStrings.xml><?xml version="1.0" encoding="utf-8"?>
<sst xmlns="http://schemas.openxmlformats.org/spreadsheetml/2006/main" count="637" uniqueCount="306">
  <si>
    <t>個人ｺｰﾄﾞ</t>
    <rPh sb="0" eb="2">
      <t>コジン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</si>
  <si>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</si>
  <si>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</si>
  <si>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生年月日</t>
    <rPh sb="0" eb="4">
      <t>セイネンガッピ</t>
    </rPh>
    <phoneticPr fontId="2"/>
  </si>
  <si>
    <t>年</t>
    <rPh sb="0" eb="1">
      <t>ガクネン</t>
    </rPh>
    <phoneticPr fontId="2"/>
  </si>
  <si>
    <t>種目２</t>
    <rPh sb="0" eb="2">
      <t>シュモク</t>
    </rPh>
    <phoneticPr fontId="2"/>
  </si>
  <si>
    <t>種目３</t>
    <rPh sb="0" eb="2">
      <t>シュモク</t>
    </rPh>
    <phoneticPr fontId="2"/>
  </si>
  <si>
    <t>Code</t>
  </si>
  <si>
    <t>最高記録</t>
    <rPh sb="0" eb="2">
      <t>サイコウ</t>
    </rPh>
    <rPh sb="2" eb="4">
      <t>キロク</t>
    </rPh>
    <phoneticPr fontId="2"/>
  </si>
  <si>
    <t>種目１</t>
    <rPh sb="0" eb="2">
      <t>シュモク</t>
    </rPh>
    <phoneticPr fontId="2"/>
  </si>
  <si>
    <t>手</t>
    <rPh sb="0" eb="1">
      <t>テ</t>
    </rPh>
    <phoneticPr fontId="2"/>
  </si>
  <si>
    <r>
      <t>1</t>
    </r>
    <r>
      <rPr>
        <sz val="10"/>
        <rFont val="ＭＳ 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</si>
  <si>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2</t>
    </r>
    <r>
      <rPr>
        <sz val="10"/>
        <rFont val="ＭＳ 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</si>
  <si>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3</t>
    </r>
    <r>
      <rPr>
        <sz val="10"/>
        <rFont val="ＭＳ 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</si>
  <si>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4</t>
    </r>
    <r>
      <rPr>
        <sz val="10"/>
        <rFont val="ＭＳ 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</si>
  <si>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5</t>
    </r>
    <r>
      <rPr>
        <sz val="10"/>
        <rFont val="ＭＳ 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</si>
  <si>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6</t>
    </r>
    <r>
      <rPr>
        <sz val="10"/>
        <rFont val="ＭＳ ゴシック"/>
        <family val="3"/>
        <charset val="128"/>
      </rPr>
      <t>人目</t>
    </r>
    <rPh sb="1" eb="2">
      <t>ニン</t>
    </rPh>
    <rPh sb="2" eb="3">
      <t>メ</t>
    </rPh>
    <phoneticPr fontId="2"/>
  </si>
  <si>
    <t>県
Code</t>
    <rPh sb="0" eb="1">
      <t>ケン</t>
    </rPh>
    <phoneticPr fontId="2"/>
  </si>
  <si>
    <t>参加人数･種目数</t>
    <rPh sb="0" eb="2">
      <t>サンカ</t>
    </rPh>
    <rPh sb="2" eb="4">
      <t>ニンズウ</t>
    </rPh>
    <rPh sb="5" eb="7">
      <t>シュモク</t>
    </rPh>
    <rPh sb="7" eb="8">
      <t>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</si>
  <si>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</si>
  <si>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</si>
  <si>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 xml:space="preserve">リ レ ー </t>
    <phoneticPr fontId="2"/>
  </si>
  <si>
    <t xml:space="preserve">参加人数 </t>
    <rPh sb="0" eb="2">
      <t>サンカ</t>
    </rPh>
    <rPh sb="2" eb="4">
      <t>ニンズウ</t>
    </rPh>
    <phoneticPr fontId="2"/>
  </si>
  <si>
    <t xml:space="preserve"> 大会申し込み</t>
    <rPh sb="1" eb="3">
      <t>タイカイ</t>
    </rPh>
    <rPh sb="3" eb="4">
      <t>モウ</t>
    </rPh>
    <rPh sb="5" eb="6">
      <t>コ</t>
    </rPh>
    <phoneticPr fontId="2"/>
  </si>
  <si>
    <t>リレー種目</t>
    <rPh sb="3" eb="5">
      <t>シュモク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</si>
  <si>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</si>
  <si>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</si>
  <si>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</si>
  <si>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</si>
  <si>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</si>
  <si>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</si>
  <si>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</si>
  <si>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この画面には入力しません</t>
    <phoneticPr fontId="2"/>
  </si>
  <si>
    <t xml:space="preserve">個人種目 </t>
    <rPh sb="0" eb="2">
      <t>コジン</t>
    </rPh>
    <rPh sb="2" eb="4">
      <t>シュモク</t>
    </rPh>
    <phoneticPr fontId="2"/>
  </si>
  <si>
    <t>高知市カーニバル</t>
    <rPh sb="0" eb="3">
      <t>コウチシ</t>
    </rPh>
    <phoneticPr fontId="2"/>
  </si>
  <si>
    <t>【一般】</t>
    <rPh sb="1" eb="3">
      <t>イッパン</t>
    </rPh>
    <phoneticPr fontId="2"/>
  </si>
  <si>
    <t>【中学】</t>
    <rPh sb="1" eb="3">
      <t>チュウガク</t>
    </rPh>
    <phoneticPr fontId="2"/>
  </si>
  <si>
    <t>100m</t>
    <phoneticPr fontId="2"/>
  </si>
  <si>
    <t>200m</t>
    <phoneticPr fontId="2"/>
  </si>
  <si>
    <t>400m</t>
    <phoneticPr fontId="2"/>
  </si>
  <si>
    <t>800m</t>
    <phoneticPr fontId="2"/>
  </si>
  <si>
    <t>800m</t>
    <phoneticPr fontId="2"/>
  </si>
  <si>
    <t>3000m</t>
    <phoneticPr fontId="2"/>
  </si>
  <si>
    <t>1500m</t>
    <phoneticPr fontId="2"/>
  </si>
  <si>
    <t>走高跳</t>
    <phoneticPr fontId="2"/>
  </si>
  <si>
    <t>110mH</t>
    <phoneticPr fontId="2"/>
  </si>
  <si>
    <t>1500m</t>
    <phoneticPr fontId="2"/>
  </si>
  <si>
    <t>3000m</t>
    <phoneticPr fontId="2"/>
  </si>
  <si>
    <t>100mH</t>
    <phoneticPr fontId="2"/>
  </si>
  <si>
    <t>3000m</t>
    <phoneticPr fontId="2"/>
  </si>
  <si>
    <t>100mH</t>
    <phoneticPr fontId="2"/>
  </si>
  <si>
    <t>110mH</t>
    <phoneticPr fontId="2"/>
  </si>
  <si>
    <t>走幅跳</t>
    <phoneticPr fontId="2"/>
  </si>
  <si>
    <t>走高跳</t>
    <phoneticPr fontId="2"/>
  </si>
  <si>
    <t>110mH</t>
    <phoneticPr fontId="2"/>
  </si>
  <si>
    <t>100mH</t>
    <phoneticPr fontId="2"/>
  </si>
  <si>
    <t>三段跳</t>
    <phoneticPr fontId="2"/>
  </si>
  <si>
    <t>棒高跳</t>
    <phoneticPr fontId="2"/>
  </si>
  <si>
    <t>100mH</t>
    <phoneticPr fontId="2"/>
  </si>
  <si>
    <t>110mH</t>
    <phoneticPr fontId="2"/>
  </si>
  <si>
    <t>走幅跳</t>
    <phoneticPr fontId="2"/>
  </si>
  <si>
    <t>走高跳</t>
    <phoneticPr fontId="2"/>
  </si>
  <si>
    <t>走幅跳</t>
    <phoneticPr fontId="2"/>
  </si>
  <si>
    <t>砲丸投</t>
    <phoneticPr fontId="2"/>
  </si>
  <si>
    <t>08230</t>
    <phoneticPr fontId="2"/>
  </si>
  <si>
    <t>400mH</t>
    <phoneticPr fontId="2"/>
  </si>
  <si>
    <t>やり投</t>
    <phoneticPr fontId="2"/>
  </si>
  <si>
    <t>走高跳</t>
    <phoneticPr fontId="2"/>
  </si>
  <si>
    <t>走幅跳</t>
    <phoneticPr fontId="2"/>
  </si>
  <si>
    <t>三段跳</t>
    <phoneticPr fontId="2"/>
  </si>
  <si>
    <t>砲丸投</t>
    <phoneticPr fontId="2"/>
  </si>
  <si>
    <t>三段跳</t>
    <phoneticPr fontId="2"/>
  </si>
  <si>
    <t>棒高跳</t>
    <phoneticPr fontId="2"/>
  </si>
  <si>
    <t xml:space="preserve">保険料･参加料 </t>
    <rPh sb="0" eb="2">
      <t>ホケン</t>
    </rPh>
    <rPh sb="2" eb="3">
      <t>リョウ</t>
    </rPh>
    <rPh sb="4" eb="6">
      <t>サンカ</t>
    </rPh>
    <rPh sb="6" eb="7">
      <t>リョウ</t>
    </rPh>
    <phoneticPr fontId="2"/>
  </si>
  <si>
    <t>08730</t>
    <phoneticPr fontId="2"/>
  </si>
  <si>
    <t>08730</t>
    <phoneticPr fontId="2"/>
  </si>
  <si>
    <t>やり投</t>
    <phoneticPr fontId="2"/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</si>
  <si>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一般</t>
    </r>
    <rPh sb="4" eb="6">
      <t>イッパン</t>
    </rPh>
    <phoneticPr fontId="2"/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</si>
  <si>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高校</t>
    </r>
    <rPh sb="4" eb="6">
      <t>コウコウ</t>
    </rPh>
    <phoneticPr fontId="2"/>
  </si>
  <si>
    <r>
      <t>やり投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男子</t>
    </r>
  </si>
  <si>
    <r>
      <t>円盤投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一般</t>
    </r>
    <rPh sb="4" eb="6">
      <t>イッパン</t>
    </rPh>
    <phoneticPr fontId="2"/>
  </si>
  <si>
    <r>
      <t>円盤投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高男</t>
    </r>
  </si>
  <si>
    <t>都道府県</t>
    <rPh sb="0" eb="4">
      <t>トドウフケン</t>
    </rPh>
    <phoneticPr fontId="2"/>
  </si>
  <si>
    <t>所属名称(略称)</t>
    <rPh sb="0" eb="2">
      <t>ショゾク</t>
    </rPh>
    <rPh sb="2" eb="4">
      <t>メイショウ</t>
    </rPh>
    <rPh sb="5" eb="7">
      <t>リャクショウ</t>
    </rPh>
    <phoneticPr fontId="2"/>
  </si>
  <si>
    <t>ここに入力</t>
    <rPh sb="3" eb="5">
      <t>ニュウリョク</t>
    </rPh>
    <phoneticPr fontId="2"/>
  </si>
  <si>
    <t>印</t>
    <rPh sb="0" eb="1">
      <t>イン</t>
    </rPh>
    <phoneticPr fontId="2"/>
  </si>
  <si>
    <t>連絡先(TEL)</t>
    <phoneticPr fontId="2"/>
  </si>
  <si>
    <r>
      <t>ここに入力</t>
    </r>
    <r>
      <rPr>
        <sz val="8"/>
        <rFont val="ＭＳ ゴシック"/>
        <family val="3"/>
        <charset val="128"/>
      </rPr>
      <t>(携帯電話の番号を入力)</t>
    </r>
    <rPh sb="3" eb="5">
      <t>ニュウリョク</t>
    </rPh>
    <rPh sb="6" eb="8">
      <t>ケイタイ</t>
    </rPh>
    <rPh sb="8" eb="10">
      <t>デンワ</t>
    </rPh>
    <rPh sb="11" eb="13">
      <t>バンゴウ</t>
    </rPh>
    <rPh sb="14" eb="16">
      <t>ニュウリョク</t>
    </rPh>
    <phoneticPr fontId="2"/>
  </si>
  <si>
    <t>所属名称(ｶﾅ)</t>
    <rPh sb="0" eb="2">
      <t>ショゾク</t>
    </rPh>
    <rPh sb="2" eb="4">
      <t>メイショウ</t>
    </rPh>
    <phoneticPr fontId="2"/>
  </si>
  <si>
    <t>種別</t>
    <rPh sb="0" eb="2">
      <t>シュベツ</t>
    </rPh>
    <phoneticPr fontId="2"/>
  </si>
  <si>
    <t>富山</t>
  </si>
  <si>
    <t>石川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</si>
  <si>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</si>
  <si>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</si>
  <si>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</si>
  <si>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</si>
  <si>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</si>
  <si>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</si>
  <si>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</si>
  <si>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</si>
  <si>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</si>
  <si>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</si>
  <si>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</si>
  <si>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</si>
  <si>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</si>
  <si>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</si>
  <si>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</si>
  <si>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</si>
  <si>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</si>
  <si>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</si>
  <si>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</si>
  <si>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福岡</t>
  </si>
  <si>
    <t>鹿児島</t>
  </si>
  <si>
    <t>沖縄</t>
    <rPh sb="0" eb="2">
      <t>オキナワ</t>
    </rPh>
    <phoneticPr fontId="44"/>
  </si>
  <si>
    <t>高知市陸上</t>
    <rPh sb="0" eb="3">
      <t>コウチシ</t>
    </rPh>
    <rPh sb="3" eb="5">
      <t>リクジョウ</t>
    </rPh>
    <phoneticPr fontId="2"/>
  </si>
  <si>
    <t>高知市選手権</t>
    <rPh sb="0" eb="3">
      <t>コウチシ</t>
    </rPh>
    <rPh sb="3" eb="6">
      <t>センシュケン</t>
    </rPh>
    <phoneticPr fontId="2"/>
  </si>
  <si>
    <t>relay.csv</t>
    <phoneticPr fontId="2"/>
  </si>
  <si>
    <t>HELP</t>
    <phoneticPr fontId="2"/>
  </si>
  <si>
    <t xml:space="preserve"> </t>
    <phoneticPr fontId="2"/>
  </si>
  <si>
    <t>ｽｳｪｰﾃﾞﾝR</t>
  </si>
  <si>
    <t>400mR</t>
    <phoneticPr fontId="2"/>
  </si>
  <si>
    <t>800mR</t>
    <phoneticPr fontId="2"/>
  </si>
  <si>
    <t>1600mR</t>
    <phoneticPr fontId="2"/>
  </si>
  <si>
    <t>3200mR</t>
    <phoneticPr fontId="2"/>
  </si>
  <si>
    <t>60400</t>
  </si>
  <si>
    <t>60600</t>
  </si>
  <si>
    <r>
      <t>1</t>
    </r>
    <r>
      <rPr>
        <sz val="11"/>
        <rFont val="ＭＳ Ｐ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</si>
  <si>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2</t>
    </r>
    <r>
      <rPr>
        <sz val="11"/>
        <rFont val="ＭＳ Ｐ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</si>
  <si>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3</t>
    </r>
    <r>
      <rPr>
        <sz val="11"/>
        <rFont val="ＭＳ Ｐ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</si>
  <si>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4</t>
    </r>
    <r>
      <rPr>
        <sz val="11"/>
        <rFont val="ＭＳ Ｐ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</si>
  <si>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5</t>
    </r>
    <r>
      <rPr>
        <sz val="11"/>
        <rFont val="ＭＳ Ｐゴシック"/>
        <family val="3"/>
        <charset val="128"/>
      </rPr>
      <t>人目</t>
    </r>
    <rPh sb="1" eb="2">
      <t>ニン</t>
    </rPh>
    <rPh sb="2" eb="3">
      <t>メ</t>
    </rPh>
    <phoneticPr fontId="2"/>
  </si>
  <si>
    <r>
      <t>6</t>
    </r>
    <r>
      <rPr>
        <sz val="11"/>
        <rFont val="ＭＳ Ｐゴシック"/>
        <family val="3"/>
        <charset val="128"/>
      </rPr>
      <t>人目</t>
    </r>
    <rPh sb="1" eb="2">
      <t>ニン</t>
    </rPh>
    <rPh sb="2" eb="3">
      <t>メ</t>
    </rPh>
    <phoneticPr fontId="2"/>
  </si>
  <si>
    <t>60100</t>
  </si>
  <si>
    <t>高知</t>
  </si>
  <si>
    <t>男</t>
    <rPh sb="0" eb="1">
      <t>オトコ</t>
    </rPh>
    <phoneticPr fontId="2"/>
  </si>
  <si>
    <t>女</t>
    <rPh sb="0" eb="1">
      <t>オンナ</t>
    </rPh>
    <phoneticPr fontId="2"/>
  </si>
  <si>
    <t>00200</t>
  </si>
  <si>
    <t>00250</t>
  </si>
  <si>
    <t>00300</t>
  </si>
  <si>
    <t>00350</t>
  </si>
  <si>
    <t>00500</t>
  </si>
  <si>
    <t>00550</t>
  </si>
  <si>
    <t>00600</t>
  </si>
  <si>
    <t>00650</t>
  </si>
  <si>
    <t>00800</t>
  </si>
  <si>
    <t>00850</t>
  </si>
  <si>
    <t>01000</t>
  </si>
  <si>
    <t>01050</t>
  </si>
  <si>
    <t>01100</t>
  </si>
  <si>
    <t>5000m</t>
  </si>
  <si>
    <t>03250</t>
  </si>
  <si>
    <t>03400</t>
  </si>
  <si>
    <t>03700</t>
  </si>
  <si>
    <t>04250</t>
  </si>
  <si>
    <t>04400</t>
  </si>
  <si>
    <t>07100</t>
  </si>
  <si>
    <t>07150</t>
  </si>
  <si>
    <t>07200</t>
  </si>
  <si>
    <t>07250</t>
  </si>
  <si>
    <t>07300</t>
  </si>
  <si>
    <t>07350</t>
  </si>
  <si>
    <t>07400</t>
  </si>
  <si>
    <t>07450</t>
  </si>
  <si>
    <t>08100</t>
  </si>
  <si>
    <t>08350</t>
  </si>
  <si>
    <t>08400</t>
  </si>
  <si>
    <t>08550</t>
  </si>
  <si>
    <t>08600</t>
  </si>
  <si>
    <t>08800</t>
  </si>
  <si>
    <t>09200</t>
  </si>
  <si>
    <t>09300</t>
  </si>
  <si>
    <t>60150</t>
  </si>
  <si>
    <t>400mR/中学</t>
  </si>
  <si>
    <t>60151</t>
  </si>
  <si>
    <t>400mR/中低</t>
  </si>
  <si>
    <t>60172</t>
  </si>
  <si>
    <t>400mR/小14</t>
  </si>
  <si>
    <t>60175</t>
  </si>
  <si>
    <t>400mR/小56</t>
  </si>
  <si>
    <t>60250</t>
  </si>
  <si>
    <t>60300</t>
  </si>
  <si>
    <t>性
Code</t>
    <rPh sb="0" eb="1">
      <t>セイ</t>
    </rPh>
    <phoneticPr fontId="2"/>
  </si>
  <si>
    <t>所属Code</t>
    <rPh sb="0" eb="2">
      <t>ショゾク</t>
    </rPh>
    <phoneticPr fontId="2"/>
  </si>
  <si>
    <t>1と2</t>
    <phoneticPr fontId="2"/>
  </si>
  <si>
    <t>1と3</t>
    <phoneticPr fontId="2"/>
  </si>
  <si>
    <t>1と4</t>
  </si>
  <si>
    <t>1と5</t>
  </si>
  <si>
    <t>1と6</t>
  </si>
  <si>
    <t>2と3</t>
    <phoneticPr fontId="2"/>
  </si>
  <si>
    <t>2と4</t>
    <phoneticPr fontId="2"/>
  </si>
  <si>
    <t>2と5</t>
  </si>
  <si>
    <t>2と6</t>
  </si>
  <si>
    <t>3と4</t>
    <phoneticPr fontId="2"/>
  </si>
  <si>
    <t>3と5</t>
  </si>
  <si>
    <t>3と6</t>
  </si>
  <si>
    <t>4と5</t>
    <phoneticPr fontId="2"/>
  </si>
  <si>
    <t>4と6</t>
  </si>
  <si>
    <t>5と6</t>
    <phoneticPr fontId="2"/>
  </si>
  <si>
    <t>種目</t>
    <rPh sb="0" eb="2">
      <t>シュモク</t>
    </rPh>
    <phoneticPr fontId="2"/>
  </si>
  <si>
    <t>登録団体代表者(所属長名)</t>
    <rPh sb="0" eb="2">
      <t>トウロク</t>
    </rPh>
    <rPh sb="2" eb="4">
      <t>ダンタイ</t>
    </rPh>
    <rPh sb="4" eb="7">
      <t>ダイヒョウシャ</t>
    </rPh>
    <rPh sb="8" eb="11">
      <t>ショゾクチョウ</t>
    </rPh>
    <rPh sb="11" eb="12">
      <t>ナ</t>
    </rPh>
    <phoneticPr fontId="2"/>
  </si>
  <si>
    <t>性</t>
    <rPh sb="0" eb="1">
      <t>セイ</t>
    </rPh>
    <phoneticPr fontId="2"/>
  </si>
  <si>
    <t>1</t>
    <phoneticPr fontId="2"/>
  </si>
  <si>
    <t>申込責任者(引率者氏名)</t>
    <phoneticPr fontId="2"/>
  </si>
  <si>
    <t>職印</t>
    <rPh sb="0" eb="1">
      <t>ショク</t>
    </rPh>
    <rPh sb="1" eb="2">
      <t>イン</t>
    </rPh>
    <phoneticPr fontId="2"/>
  </si>
  <si>
    <t>ﾘｽﾄから選択</t>
    <rPh sb="5" eb="7">
      <t>センタク</t>
    </rPh>
    <phoneticPr fontId="2"/>
  </si>
  <si>
    <t>08730</t>
  </si>
  <si>
    <t>100m</t>
    <phoneticPr fontId="2"/>
  </si>
  <si>
    <r>
      <t>100m/</t>
    </r>
    <r>
      <rPr>
        <sz val="11"/>
        <rFont val="ＭＳ Ｐゴシック"/>
        <family val="3"/>
        <charset val="128"/>
      </rPr>
      <t>中学</t>
    </r>
  </si>
  <si>
    <t>200m</t>
    <phoneticPr fontId="2"/>
  </si>
  <si>
    <r>
      <t>200m/</t>
    </r>
    <r>
      <rPr>
        <sz val="11"/>
        <rFont val="ＭＳ Ｐゴシック"/>
        <family val="3"/>
        <charset val="128"/>
      </rPr>
      <t>中学</t>
    </r>
  </si>
  <si>
    <t>400m</t>
    <phoneticPr fontId="2"/>
  </si>
  <si>
    <r>
      <t>400m/</t>
    </r>
    <r>
      <rPr>
        <sz val="11"/>
        <rFont val="ＭＳ Ｐゴシック"/>
        <family val="3"/>
        <charset val="128"/>
      </rPr>
      <t>中学</t>
    </r>
  </si>
  <si>
    <t>800m</t>
    <phoneticPr fontId="2"/>
  </si>
  <si>
    <r>
      <t>800m/</t>
    </r>
    <r>
      <rPr>
        <sz val="11"/>
        <rFont val="ＭＳ Ｐゴシック"/>
        <family val="3"/>
        <charset val="128"/>
      </rPr>
      <t>中学</t>
    </r>
  </si>
  <si>
    <t>1500m</t>
    <phoneticPr fontId="2"/>
  </si>
  <si>
    <r>
      <t>1500m/</t>
    </r>
    <r>
      <rPr>
        <sz val="11"/>
        <rFont val="ＭＳ Ｐゴシック"/>
        <family val="3"/>
        <charset val="128"/>
      </rPr>
      <t>中学</t>
    </r>
  </si>
  <si>
    <t>3000m</t>
    <phoneticPr fontId="2"/>
  </si>
  <si>
    <r>
      <t>3000m/</t>
    </r>
    <r>
      <rPr>
        <sz val="11"/>
        <rFont val="ＭＳ Ｐゴシック"/>
        <family val="3"/>
        <charset val="128"/>
      </rPr>
      <t>中学</t>
    </r>
  </si>
  <si>
    <r>
      <t>110mH/</t>
    </r>
    <r>
      <rPr>
        <sz val="11"/>
        <rFont val="ＭＳ Ｐゴシック"/>
        <family val="3"/>
        <charset val="128"/>
      </rPr>
      <t>中男</t>
    </r>
    <rPh sb="7" eb="8">
      <t>オトコ</t>
    </rPh>
    <phoneticPr fontId="2"/>
  </si>
  <si>
    <t>110mH</t>
    <phoneticPr fontId="2"/>
  </si>
  <si>
    <r>
      <t>400mH/</t>
    </r>
    <r>
      <rPr>
        <sz val="11"/>
        <rFont val="ＭＳ Ｐゴシック"/>
        <family val="3"/>
        <charset val="128"/>
      </rPr>
      <t>男子</t>
    </r>
    <rPh sb="6" eb="8">
      <t>ダンシ</t>
    </rPh>
    <phoneticPr fontId="2"/>
  </si>
  <si>
    <r>
      <t>100mH/</t>
    </r>
    <r>
      <rPr>
        <sz val="11"/>
        <rFont val="ＭＳ Ｐゴシック"/>
        <family val="3"/>
        <charset val="128"/>
      </rPr>
      <t>中女</t>
    </r>
    <rPh sb="7" eb="8">
      <t>オンナ</t>
    </rPh>
    <phoneticPr fontId="2"/>
  </si>
  <si>
    <t>100mH</t>
    <phoneticPr fontId="2"/>
  </si>
  <si>
    <t>走高跳</t>
    <phoneticPr fontId="2"/>
  </si>
  <si>
    <r>
      <t>走高跳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中学</t>
    </r>
  </si>
  <si>
    <t>棒高跳</t>
    <phoneticPr fontId="2"/>
  </si>
  <si>
    <r>
      <t>棒高跳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中学</t>
    </r>
  </si>
  <si>
    <t>走幅跳</t>
    <phoneticPr fontId="2"/>
  </si>
  <si>
    <r>
      <t>走幅跳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中学</t>
    </r>
  </si>
  <si>
    <t>三段跳</t>
    <phoneticPr fontId="2"/>
  </si>
  <si>
    <r>
      <t>三段跳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中学</t>
    </r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</si>
  <si>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一男</t>
    </r>
    <rPh sb="4" eb="5">
      <t>イチ</t>
    </rPh>
    <rPh sb="5" eb="6">
      <t>オトコ</t>
    </rPh>
    <phoneticPr fontId="2"/>
  </si>
  <si>
    <t>08230</t>
    <phoneticPr fontId="2"/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</si>
  <si>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高男</t>
    </r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</si>
  <si>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中男</t>
    </r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</si>
  <si>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女子</t>
    </r>
    <rPh sb="4" eb="6">
      <t>ジョシ</t>
    </rPh>
    <phoneticPr fontId="2"/>
  </si>
  <si>
    <r>
      <t>砲丸投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中女</t>
    </r>
  </si>
  <si>
    <r>
      <t>円盤投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一男</t>
    </r>
    <rPh sb="4" eb="5">
      <t>イチ</t>
    </rPh>
    <rPh sb="5" eb="6">
      <t>オトコ</t>
    </rPh>
    <phoneticPr fontId="2"/>
  </si>
  <si>
    <t>08730</t>
    <phoneticPr fontId="2"/>
  </si>
  <si>
    <r>
      <t>円盤投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女子</t>
    </r>
  </si>
  <si>
    <r>
      <t>やり投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女子</t>
    </r>
  </si>
  <si>
    <t>福井</t>
    <rPh sb="0" eb="2">
      <t>フクイ</t>
    </rPh>
    <phoneticPr fontId="2"/>
  </si>
  <si>
    <t>山梨</t>
    <rPh sb="0" eb="2">
      <t>ヤマナシ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</si>
  <si>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</si>
  <si>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</si>
  <si>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</si>
  <si>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</si>
  <si>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</si>
  <si>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ｈ</t>
    <phoneticPr fontId="2"/>
  </si>
  <si>
    <t>男1人目</t>
    <rPh sb="0" eb="1">
      <t>オトコ</t>
    </rPh>
    <rPh sb="2" eb="3">
      <t>ニン</t>
    </rPh>
    <rPh sb="3" eb="4">
      <t>メ</t>
    </rPh>
    <phoneticPr fontId="2"/>
  </si>
  <si>
    <t>男2人目</t>
    <rPh sb="0" eb="1">
      <t>オトコ</t>
    </rPh>
    <rPh sb="2" eb="3">
      <t>ニン</t>
    </rPh>
    <rPh sb="3" eb="4">
      <t>メ</t>
    </rPh>
    <phoneticPr fontId="2"/>
  </si>
  <si>
    <t>男3人目</t>
    <rPh sb="0" eb="1">
      <t>オトコ</t>
    </rPh>
    <rPh sb="2" eb="3">
      <t>ニン</t>
    </rPh>
    <rPh sb="3" eb="4">
      <t>メ</t>
    </rPh>
    <phoneticPr fontId="2"/>
  </si>
  <si>
    <t>男4人目</t>
    <rPh sb="0" eb="1">
      <t>オトコ</t>
    </rPh>
    <rPh sb="2" eb="3">
      <t>ニン</t>
    </rPh>
    <rPh sb="3" eb="4">
      <t>メ</t>
    </rPh>
    <phoneticPr fontId="2"/>
  </si>
  <si>
    <t>男5人目</t>
    <rPh sb="0" eb="1">
      <t>オトコ</t>
    </rPh>
    <rPh sb="2" eb="3">
      <t>ニン</t>
    </rPh>
    <rPh sb="3" eb="4">
      <t>メ</t>
    </rPh>
    <phoneticPr fontId="2"/>
  </si>
  <si>
    <t>男6人目</t>
    <rPh sb="0" eb="1">
      <t>オトコ</t>
    </rPh>
    <rPh sb="2" eb="3">
      <t>ニン</t>
    </rPh>
    <rPh sb="3" eb="4">
      <t>メ</t>
    </rPh>
    <phoneticPr fontId="2"/>
  </si>
  <si>
    <t>女1人目</t>
    <rPh sb="0" eb="1">
      <t>オンナ</t>
    </rPh>
    <rPh sb="2" eb="3">
      <t>ニン</t>
    </rPh>
    <rPh sb="3" eb="4">
      <t>メ</t>
    </rPh>
    <phoneticPr fontId="2"/>
  </si>
  <si>
    <t>女2人目</t>
    <rPh sb="0" eb="1">
      <t>オンナ</t>
    </rPh>
    <rPh sb="2" eb="3">
      <t>ニン</t>
    </rPh>
    <rPh sb="3" eb="4">
      <t>メ</t>
    </rPh>
    <phoneticPr fontId="2"/>
  </si>
  <si>
    <t>女3人目</t>
    <rPh sb="0" eb="1">
      <t>オンナ</t>
    </rPh>
    <rPh sb="2" eb="3">
      <t>ニン</t>
    </rPh>
    <rPh sb="3" eb="4">
      <t>メ</t>
    </rPh>
    <phoneticPr fontId="2"/>
  </si>
  <si>
    <t>女4人目</t>
    <rPh sb="0" eb="1">
      <t>オンナ</t>
    </rPh>
    <rPh sb="2" eb="3">
      <t>ニン</t>
    </rPh>
    <rPh sb="3" eb="4">
      <t>メ</t>
    </rPh>
    <phoneticPr fontId="2"/>
  </si>
  <si>
    <t>女5人目</t>
    <rPh sb="0" eb="1">
      <t>オンナ</t>
    </rPh>
    <rPh sb="2" eb="3">
      <t>ニン</t>
    </rPh>
    <rPh sb="3" eb="4">
      <t>メ</t>
    </rPh>
    <phoneticPr fontId="2"/>
  </si>
  <si>
    <t>女6人目</t>
    <rPh sb="0" eb="1">
      <t>オンナ</t>
    </rPh>
    <rPh sb="2" eb="3">
      <t>ニン</t>
    </rPh>
    <rPh sb="3" eb="4">
      <t>メ</t>
    </rPh>
    <phoneticPr fontId="2"/>
  </si>
  <si>
    <t>全種目数</t>
    <rPh sb="0" eb="1">
      <t>ゼン</t>
    </rPh>
    <rPh sb="1" eb="3">
      <t>シュモク</t>
    </rPh>
    <rPh sb="3" eb="4">
      <t>スウ</t>
    </rPh>
    <phoneticPr fontId="2"/>
  </si>
  <si>
    <t>北海道</t>
    <rPh sb="0" eb="3">
      <t>ホッカイドウ</t>
    </rPh>
    <phoneticPr fontId="44"/>
  </si>
  <si>
    <t>01</t>
    <phoneticPr fontId="44"/>
  </si>
  <si>
    <t>高知市ｶｰﾆﾊﾞﾙ</t>
    <rPh sb="0" eb="3">
      <t>コウチシ</t>
    </rPh>
    <phoneticPr fontId="2"/>
  </si>
  <si>
    <t>青森</t>
  </si>
  <si>
    <t>02</t>
  </si>
  <si>
    <t>中学</t>
    <rPh sb="0" eb="2">
      <t>チュウガク</t>
    </rPh>
    <phoneticPr fontId="2"/>
  </si>
  <si>
    <t>一般</t>
    <rPh sb="0" eb="2">
      <t>イッパン</t>
    </rPh>
    <phoneticPr fontId="2"/>
  </si>
  <si>
    <t>岩手</t>
  </si>
  <si>
    <t>03</t>
  </si>
  <si>
    <t>宮城</t>
  </si>
  <si>
    <t>04</t>
  </si>
  <si>
    <t>秋田</t>
  </si>
  <si>
    <t>05</t>
  </si>
  <si>
    <t>山形</t>
  </si>
  <si>
    <t>06</t>
  </si>
  <si>
    <t>福島</t>
  </si>
  <si>
    <t>07</t>
  </si>
  <si>
    <t>茨城</t>
  </si>
  <si>
    <t>08</t>
  </si>
  <si>
    <t>栃木</t>
  </si>
  <si>
    <t>09</t>
  </si>
  <si>
    <t>群馬</t>
  </si>
  <si>
    <t>埼玉</t>
  </si>
  <si>
    <t>千葉</t>
  </si>
  <si>
    <t>東京</t>
  </si>
  <si>
    <t>神奈川</t>
  </si>
  <si>
    <t>08230</t>
  </si>
  <si>
    <t>新潟</t>
  </si>
  <si>
    <t>08230</t>
    <phoneticPr fontId="2"/>
  </si>
  <si>
    <t>08730</t>
    <phoneticPr fontId="2"/>
  </si>
  <si>
    <t>04600</t>
    <phoneticPr fontId="2"/>
  </si>
  <si>
    <t>04600</t>
    <phoneticPr fontId="2"/>
  </si>
  <si>
    <r>
      <t>400mH/</t>
    </r>
    <r>
      <rPr>
        <sz val="11"/>
        <rFont val="ＭＳ Ｐゴシック"/>
        <family val="3"/>
        <charset val="128"/>
      </rPr>
      <t>女子</t>
    </r>
    <rPh sb="6" eb="8">
      <t>ジョシ</t>
    </rPh>
    <phoneticPr fontId="2"/>
  </si>
  <si>
    <t>04600</t>
    <phoneticPr fontId="2"/>
  </si>
  <si>
    <t>00600</t>
    <phoneticPr fontId="2"/>
  </si>
  <si>
    <t>00650</t>
    <phoneticPr fontId="2"/>
  </si>
  <si>
    <t>Noｶｰﾄﾞ</t>
    <phoneticPr fontId="2"/>
  </si>
  <si>
    <t>ﾌﾘｶﾞﾅ</t>
    <phoneticPr fontId="2"/>
  </si>
  <si>
    <t>ﾛｰﾏ字＋生年()</t>
    <rPh sb="3" eb="4">
      <t>ジ</t>
    </rPh>
    <rPh sb="5" eb="7">
      <t>セイネン</t>
    </rPh>
    <phoneticPr fontId="2"/>
  </si>
  <si>
    <t>Code</t>
    <phoneticPr fontId="2"/>
  </si>
  <si>
    <t>4x100mR/中学</t>
    <phoneticPr fontId="2"/>
  </si>
  <si>
    <t>4x100mR</t>
    <phoneticPr fontId="2"/>
  </si>
  <si>
    <t>4x400mR</t>
    <phoneticPr fontId="2"/>
  </si>
  <si>
    <t>4x100mR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</si>
</sst>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0;0;"/>
    <numFmt numFmtId="177" formatCode="yy/m/d"/>
    <numFmt numFmtId="178" formatCode="0&quot;人&quot;"/>
  </numFmts>
  <fonts count="5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2"/>
      <color indexed="81"/>
      <name val="ＭＳ ゴシック"/>
      <family val="3"/>
      <charset val="128"/>
    </font>
    <font>
      <sz val="12"/>
      <color indexed="81"/>
      <name val="Arial"/>
      <family val="2"/>
    </font>
    <font>
      <b/>
      <sz val="12"/>
      <color indexed="81"/>
      <name val="Arial"/>
      <family val="2"/>
    </font>
    <font>
      <sz val="4"/>
      <color indexed="81"/>
      <name val="ＭＳ ゴシック"/>
      <family val="3"/>
      <charset val="128"/>
    </font>
    <font>
      <sz val="8"/>
      <color indexed="81"/>
      <name val="Arial"/>
      <family val="2"/>
    </font>
    <font>
      <sz val="6"/>
      <color indexed="81"/>
      <name val="Arial"/>
      <family val="2"/>
    </font>
    <font>
      <sz val="10"/>
      <color indexed="81"/>
      <name val="ＭＳ ゴシック"/>
      <family val="3"/>
      <charset val="128"/>
    </font>
    <font>
      <sz val="10"/>
      <color indexed="81"/>
      <name val="Arial"/>
      <family val="2"/>
    </font>
    <font>
      <u/>
      <sz val="10"/>
      <color indexed="81"/>
      <name val="ＭＳ ゴシック"/>
      <family val="3"/>
      <charset val="128"/>
    </font>
    <font>
      <u/>
      <sz val="10"/>
      <color indexed="81"/>
      <name val="Arial"/>
      <family val="2"/>
    </font>
    <font>
      <b/>
      <sz val="10"/>
      <color indexed="81"/>
      <name val="ＭＳ ゴシック"/>
      <family val="3"/>
      <charset val="128"/>
    </font>
    <font>
      <sz val="8"/>
      <color indexed="81"/>
      <name val="ＭＳ ゴシック"/>
      <family val="3"/>
      <charset val="128"/>
    </font>
    <font>
      <b/>
      <sz val="10"/>
      <color indexed="81"/>
      <name val="Arial"/>
      <family val="2"/>
    </font>
    <font>
      <sz val="6"/>
      <color indexed="81"/>
      <name val="ＭＳ ゴシック"/>
      <family val="3"/>
      <charset val="128"/>
    </font>
    <font>
      <b/>
      <sz val="11"/>
      <color indexed="10"/>
      <name val="Arial"/>
      <family val="2"/>
    </font>
    <font>
      <sz val="13"/>
      <name val="ＭＳ ゴシック"/>
      <family val="3"/>
      <charset val="128"/>
    </font>
    <font>
      <sz val="11"/>
      <name val="Arial Narrow"/>
      <family val="2"/>
    </font>
    <font>
      <sz val="10"/>
      <name val="Arial"/>
      <family val="2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u/>
      <sz val="10"/>
      <color indexed="8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2"/>
      <name val="Arial"/>
      <family val="2"/>
    </font>
    <font>
      <i/>
      <sz val="24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ial"/>
      <family val="2"/>
    </font>
    <font>
      <b/>
      <sz val="11"/>
      <name val="Arial"/>
      <family val="2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Arial"/>
      <family val="2"/>
    </font>
    <font>
      <sz val="12"/>
      <color indexed="10"/>
      <name val="ＭＳ ゴシック"/>
      <family val="3"/>
      <charset val="128"/>
    </font>
    <font>
      <b/>
      <sz val="9"/>
      <color indexed="10"/>
      <name val="Arial"/>
      <family val="2"/>
    </font>
    <font>
      <b/>
      <sz val="16"/>
      <color indexed="81"/>
      <name val="ＭＳ ゴシック"/>
      <family val="3"/>
      <charset val="128"/>
    </font>
    <font>
      <b/>
      <u/>
      <sz val="10"/>
      <color indexed="81"/>
      <name val="Arial"/>
      <family val="2"/>
    </font>
    <font>
      <u/>
      <sz val="12"/>
      <color indexed="81"/>
      <name val="ＭＳ ゴシック"/>
      <family val="3"/>
      <charset val="128"/>
    </font>
    <font>
      <u/>
      <sz val="12"/>
      <color indexed="81"/>
      <name val="Arial"/>
      <family val="2"/>
    </font>
    <font>
      <b/>
      <sz val="12"/>
      <color indexed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lightGray">
        <fgColor indexed="1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42"/>
      </patternFill>
    </fill>
    <fill>
      <patternFill patternType="solid">
        <fgColor indexed="4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/>
    <xf numFmtId="0" fontId="0" fillId="0" borderId="0" xfId="0" applyFill="1" applyBorder="1" applyAlignment="1" applyProtection="1">
      <protection hidden="1"/>
    </xf>
    <xf numFmtId="0" fontId="0" fillId="0" borderId="0" xfId="0" applyNumberFormat="1" applyFill="1" applyAlignment="1" applyProtection="1">
      <protection hidden="1"/>
    </xf>
    <xf numFmtId="49" fontId="0" fillId="0" borderId="0" xfId="0" applyNumberFormat="1" applyFill="1" applyAlignment="1" applyProtection="1"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49" fontId="0" fillId="0" borderId="1" xfId="0" applyNumberFormat="1" applyFill="1" applyBorder="1" applyAlignment="1" applyProtection="1">
      <alignment vertical="center"/>
      <protection locked="0"/>
    </xf>
    <xf numFmtId="49" fontId="0" fillId="0" borderId="2" xfId="0" applyNumberForma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Border="1"/>
    <xf numFmtId="49" fontId="0" fillId="0" borderId="0" xfId="0" applyNumberFormat="1" applyBorder="1"/>
    <xf numFmtId="0" fontId="4" fillId="0" borderId="0" xfId="0" applyFont="1" applyFill="1" applyBorder="1" applyAlignment="1" applyProtection="1">
      <protection hidden="1"/>
    </xf>
    <xf numFmtId="5" fontId="6" fillId="0" borderId="0" xfId="0" applyNumberFormat="1" applyFont="1" applyFill="1" applyBorder="1" applyAlignment="1" applyProtection="1">
      <alignment horizontal="right"/>
      <protection hidden="1"/>
    </xf>
    <xf numFmtId="0" fontId="24" fillId="2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 applyProtection="1">
      <alignment vertical="center"/>
      <protection hidden="1"/>
    </xf>
    <xf numFmtId="176" fontId="25" fillId="0" borderId="0" xfId="0" applyNumberFormat="1" applyFont="1" applyFill="1" applyBorder="1" applyAlignment="1" applyProtection="1">
      <alignment horizontal="left" vertical="center" indent="1"/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1" fillId="0" borderId="5" xfId="0" applyFont="1" applyFill="1" applyBorder="1" applyAlignment="1" applyProtection="1">
      <protection hidden="1"/>
    </xf>
    <xf numFmtId="176" fontId="4" fillId="0" borderId="0" xfId="0" applyNumberFormat="1" applyFont="1" applyFill="1" applyBorder="1" applyAlignment="1" applyProtection="1">
      <alignment horizontal="left" vertical="center"/>
      <protection hidden="1"/>
    </xf>
    <xf numFmtId="5" fontId="5" fillId="0" borderId="3" xfId="0" applyNumberFormat="1" applyFont="1" applyFill="1" applyBorder="1" applyAlignment="1" applyProtection="1">
      <alignment horizontal="center" vertical="center"/>
      <protection hidden="1"/>
    </xf>
    <xf numFmtId="58" fontId="29" fillId="0" borderId="0" xfId="0" applyNumberFormat="1" applyFont="1" applyFill="1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76" fontId="3" fillId="0" borderId="6" xfId="0" applyNumberFormat="1" applyFont="1" applyFill="1" applyBorder="1" applyAlignment="1" applyProtection="1">
      <alignment horizontal="right" vertical="center"/>
      <protection hidden="1"/>
    </xf>
    <xf numFmtId="0" fontId="0" fillId="0" borderId="7" xfId="0" applyFill="1" applyBorder="1" applyAlignment="1">
      <alignment vertical="center"/>
    </xf>
    <xf numFmtId="49" fontId="1" fillId="0" borderId="8" xfId="0" applyNumberFormat="1" applyFont="1" applyFill="1" applyBorder="1" applyAlignment="1" applyProtection="1">
      <protection hidden="1"/>
    </xf>
    <xf numFmtId="49" fontId="1" fillId="0" borderId="9" xfId="0" applyNumberFormat="1" applyFont="1" applyFill="1" applyBorder="1" applyAlignment="1" applyProtection="1">
      <protection hidden="1"/>
    </xf>
    <xf numFmtId="0" fontId="1" fillId="0" borderId="10" xfId="0" applyNumberFormat="1" applyFont="1" applyFill="1" applyBorder="1" applyAlignment="1" applyProtection="1">
      <protection hidden="1"/>
    </xf>
    <xf numFmtId="49" fontId="1" fillId="0" borderId="10" xfId="0" applyNumberFormat="1" applyFont="1" applyFill="1" applyBorder="1" applyAlignment="1" applyProtection="1">
      <protection hidden="1"/>
    </xf>
    <xf numFmtId="0" fontId="1" fillId="0" borderId="11" xfId="0" applyFont="1" applyFill="1" applyBorder="1" applyAlignment="1" applyProtection="1">
      <protection hidden="1"/>
    </xf>
    <xf numFmtId="49" fontId="3" fillId="0" borderId="3" xfId="0" applyNumberFormat="1" applyFont="1" applyFill="1" applyBorder="1" applyAlignment="1" applyProtection="1">
      <alignment horizontal="left" vertical="center"/>
      <protection hidden="1"/>
    </xf>
    <xf numFmtId="0" fontId="1" fillId="0" borderId="12" xfId="0" applyFont="1" applyFill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49" fontId="34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/>
    <xf numFmtId="0" fontId="32" fillId="0" borderId="0" xfId="0" applyFont="1" applyFill="1" applyBorder="1" applyAlignment="1" applyProtection="1">
      <alignment horizontal="left" vertical="center"/>
      <protection hidden="1"/>
    </xf>
    <xf numFmtId="0" fontId="1" fillId="0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9" fontId="0" fillId="0" borderId="3" xfId="0" applyNumberFormat="1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protection hidden="1"/>
    </xf>
    <xf numFmtId="0" fontId="0" fillId="0" borderId="0" xfId="0" applyNumberFormat="1" applyFill="1" applyBorder="1" applyAlignment="1" applyProtection="1">
      <protection hidden="1"/>
    </xf>
    <xf numFmtId="0" fontId="4" fillId="0" borderId="3" xfId="0" applyFont="1" applyFill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49" fontId="4" fillId="0" borderId="3" xfId="0" applyNumberFormat="1" applyFont="1" applyFill="1" applyBorder="1" applyAlignment="1" applyProtection="1">
      <alignment horizontal="left" vertical="center"/>
      <protection hidden="1"/>
    </xf>
    <xf numFmtId="49" fontId="27" fillId="0" borderId="3" xfId="0" applyNumberFormat="1" applyFont="1" applyFill="1" applyBorder="1" applyAlignment="1" applyProtection="1">
      <alignment horizontal="left" vertical="center"/>
      <protection hidden="1"/>
    </xf>
    <xf numFmtId="0" fontId="0" fillId="0" borderId="3" xfId="0" applyNumberFormat="1" applyFill="1" applyBorder="1" applyAlignment="1" applyProtection="1">
      <protection hidden="1"/>
    </xf>
    <xf numFmtId="58" fontId="36" fillId="0" borderId="0" xfId="0" applyNumberFormat="1" applyFont="1" applyAlignment="1" applyProtection="1">
      <protection hidden="1"/>
    </xf>
    <xf numFmtId="0" fontId="36" fillId="0" borderId="0" xfId="0" applyFont="1" applyFill="1" applyAlignment="1" applyProtection="1">
      <protection hidden="1"/>
    </xf>
    <xf numFmtId="0" fontId="37" fillId="0" borderId="0" xfId="0" applyFont="1" applyFill="1" applyBorder="1" applyAlignment="1" applyProtection="1">
      <alignment horizontal="left" vertical="center"/>
      <protection hidden="1"/>
    </xf>
    <xf numFmtId="49" fontId="38" fillId="0" borderId="0" xfId="0" applyNumberFormat="1" applyFont="1" applyFill="1" applyAlignment="1" applyProtection="1">
      <protection hidden="1"/>
    </xf>
    <xf numFmtId="176" fontId="28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49" fontId="0" fillId="0" borderId="3" xfId="0" applyNumberFormat="1" applyFill="1" applyBorder="1" applyAlignment="1" applyProtection="1">
      <protection hidden="1"/>
    </xf>
    <xf numFmtId="0" fontId="35" fillId="3" borderId="2" xfId="0" applyFont="1" applyFill="1" applyBorder="1" applyAlignment="1" applyProtection="1">
      <alignment vertical="center"/>
      <protection hidden="1"/>
    </xf>
    <xf numFmtId="176" fontId="33" fillId="0" borderId="16" xfId="0" applyNumberFormat="1" applyFont="1" applyFill="1" applyBorder="1" applyAlignment="1" applyProtection="1">
      <alignment vertical="center"/>
      <protection locked="0"/>
    </xf>
    <xf numFmtId="58" fontId="36" fillId="0" borderId="0" xfId="0" quotePrefix="1" applyNumberFormat="1" applyFont="1" applyAlignment="1" applyProtection="1">
      <alignment horizontal="left"/>
      <protection hidden="1"/>
    </xf>
    <xf numFmtId="58" fontId="36" fillId="0" borderId="0" xfId="0" quotePrefix="1" applyNumberFormat="1" applyFont="1" applyFill="1" applyBorder="1" applyAlignment="1" applyProtection="1">
      <alignment horizontal="left"/>
      <protection hidden="1"/>
    </xf>
    <xf numFmtId="0" fontId="36" fillId="0" borderId="0" xfId="0" quotePrefix="1" applyFont="1" applyFill="1" applyAlignment="1" applyProtection="1">
      <alignment horizontal="left"/>
      <protection hidden="1"/>
    </xf>
    <xf numFmtId="0" fontId="36" fillId="0" borderId="0" xfId="0" quotePrefix="1" applyFont="1" applyFill="1" applyBorder="1" applyAlignment="1" applyProtection="1">
      <alignment horizontal="left"/>
      <protection hidden="1"/>
    </xf>
    <xf numFmtId="49" fontId="36" fillId="0" borderId="0" xfId="0" applyNumberFormat="1" applyFont="1" applyFill="1" applyAlignment="1"/>
    <xf numFmtId="0" fontId="0" fillId="0" borderId="3" xfId="0" applyNumberFormat="1" applyFill="1" applyBorder="1" applyAlignment="1" applyProtection="1">
      <alignment horizontal="left"/>
      <protection hidden="1"/>
    </xf>
    <xf numFmtId="49" fontId="3" fillId="0" borderId="3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/>
    <xf numFmtId="0" fontId="41" fillId="4" borderId="0" xfId="0" applyFont="1" applyFill="1"/>
    <xf numFmtId="0" fontId="42" fillId="4" borderId="0" xfId="0" applyFont="1" applyFill="1"/>
    <xf numFmtId="0" fontId="42" fillId="4" borderId="0" xfId="0" applyFont="1" applyFill="1" applyAlignment="1">
      <alignment horizontal="center"/>
    </xf>
    <xf numFmtId="49" fontId="3" fillId="0" borderId="17" xfId="0" applyNumberFormat="1" applyFont="1" applyBorder="1"/>
    <xf numFmtId="49" fontId="3" fillId="0" borderId="18" xfId="0" applyNumberFormat="1" applyFont="1" applyBorder="1"/>
    <xf numFmtId="49" fontId="3" fillId="0" borderId="18" xfId="0" quotePrefix="1" applyNumberFormat="1" applyFont="1" applyBorder="1" applyAlignment="1">
      <alignment horizontal="left"/>
    </xf>
    <xf numFmtId="49" fontId="3" fillId="0" borderId="17" xfId="0" quotePrefix="1" applyNumberFormat="1" applyFont="1" applyBorder="1" applyAlignment="1"/>
    <xf numFmtId="49" fontId="43" fillId="0" borderId="19" xfId="0" applyNumberFormat="1" applyFont="1" applyBorder="1" applyAlignment="1">
      <alignment horizontal="center"/>
    </xf>
    <xf numFmtId="49" fontId="3" fillId="0" borderId="20" xfId="0" applyNumberFormat="1" applyFont="1" applyBorder="1"/>
    <xf numFmtId="0" fontId="43" fillId="5" borderId="19" xfId="0" applyFont="1" applyFill="1" applyBorder="1" applyAlignment="1">
      <alignment horizontal="center"/>
    </xf>
    <xf numFmtId="49" fontId="43" fillId="0" borderId="21" xfId="0" applyNumberFormat="1" applyFont="1" applyBorder="1" applyAlignment="1">
      <alignment horizontal="center"/>
    </xf>
    <xf numFmtId="49" fontId="3" fillId="0" borderId="22" xfId="0" applyNumberFormat="1" applyFont="1" applyBorder="1"/>
    <xf numFmtId="49" fontId="3" fillId="0" borderId="22" xfId="0" quotePrefix="1" applyNumberFormat="1" applyFont="1" applyBorder="1" applyAlignment="1">
      <alignment horizontal="left"/>
    </xf>
    <xf numFmtId="0" fontId="43" fillId="5" borderId="23" xfId="0" applyFont="1" applyFill="1" applyBorder="1" applyAlignment="1">
      <alignment horizontal="center"/>
    </xf>
    <xf numFmtId="49" fontId="3" fillId="0" borderId="20" xfId="0" quotePrefix="1" applyNumberFormat="1" applyFont="1" applyBorder="1" applyAlignment="1"/>
    <xf numFmtId="0" fontId="43" fillId="5" borderId="21" xfId="0" applyFont="1" applyFill="1" applyBorder="1" applyAlignment="1">
      <alignment horizontal="center"/>
    </xf>
    <xf numFmtId="0" fontId="43" fillId="5" borderId="24" xfId="0" applyFont="1" applyFill="1" applyBorder="1" applyAlignment="1">
      <alignment horizontal="center"/>
    </xf>
    <xf numFmtId="49" fontId="43" fillId="0" borderId="19" xfId="0" quotePrefix="1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49" fontId="3" fillId="0" borderId="20" xfId="0" applyNumberFormat="1" applyFont="1" applyBorder="1" applyAlignment="1"/>
    <xf numFmtId="49" fontId="3" fillId="6" borderId="22" xfId="0" quotePrefix="1" applyNumberFormat="1" applyFont="1" applyFill="1" applyBorder="1" applyAlignment="1">
      <alignment horizontal="left"/>
    </xf>
    <xf numFmtId="49" fontId="3" fillId="6" borderId="25" xfId="0" applyNumberFormat="1" applyFont="1" applyFill="1" applyBorder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49" fontId="5" fillId="0" borderId="20" xfId="0" applyNumberFormat="1" applyFont="1" applyBorder="1"/>
    <xf numFmtId="49" fontId="5" fillId="0" borderId="22" xfId="0" applyNumberFormat="1" applyFont="1" applyBorder="1"/>
    <xf numFmtId="49" fontId="5" fillId="0" borderId="22" xfId="0" quotePrefix="1" applyNumberFormat="1" applyFont="1" applyBorder="1" applyAlignment="1">
      <alignment horizontal="left"/>
    </xf>
    <xf numFmtId="49" fontId="5" fillId="0" borderId="20" xfId="0" quotePrefix="1" applyNumberFormat="1" applyFont="1" applyBorder="1" applyAlignment="1"/>
    <xf numFmtId="49" fontId="5" fillId="0" borderId="20" xfId="0" applyNumberFormat="1" applyFont="1" applyBorder="1" applyAlignment="1"/>
    <xf numFmtId="0" fontId="42" fillId="0" borderId="0" xfId="0" applyFont="1"/>
    <xf numFmtId="49" fontId="3" fillId="0" borderId="28" xfId="0" applyNumberFormat="1" applyFont="1" applyFill="1" applyBorder="1" applyAlignment="1" applyProtection="1">
      <protection hidden="1"/>
    </xf>
    <xf numFmtId="0" fontId="36" fillId="0" borderId="0" xfId="0" applyFont="1" applyFill="1" applyBorder="1" applyAlignment="1" applyProtection="1">
      <alignment horizontal="right" vertical="center"/>
      <protection hidden="1"/>
    </xf>
    <xf numFmtId="56" fontId="0" fillId="0" borderId="0" xfId="0" applyNumberFormat="1" applyFill="1" applyAlignment="1" applyProtection="1">
      <alignment horizontal="center"/>
      <protection hidden="1"/>
    </xf>
    <xf numFmtId="0" fontId="36" fillId="0" borderId="0" xfId="0" applyNumberFormat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33" fillId="0" borderId="0" xfId="0" quotePrefix="1" applyNumberFormat="1" applyFont="1" applyAlignment="1" applyProtection="1">
      <protection hidden="1"/>
    </xf>
    <xf numFmtId="0" fontId="33" fillId="0" borderId="0" xfId="0" applyNumberFormat="1" applyFont="1" applyFill="1" applyBorder="1" applyAlignment="1">
      <alignment vertical="center"/>
    </xf>
    <xf numFmtId="0" fontId="33" fillId="0" borderId="0" xfId="0" applyFont="1" applyFill="1" applyAlignment="1"/>
    <xf numFmtId="0" fontId="0" fillId="0" borderId="0" xfId="0" applyNumberFormat="1" applyFill="1" applyBorder="1" applyAlignment="1">
      <alignment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 hidden="1"/>
    </xf>
    <xf numFmtId="0" fontId="35" fillId="3" borderId="2" xfId="0" applyFont="1" applyFill="1" applyBorder="1" applyAlignment="1" applyProtection="1">
      <alignment horizontal="left" vertical="center"/>
      <protection hidden="1"/>
    </xf>
    <xf numFmtId="0" fontId="0" fillId="0" borderId="29" xfId="0" applyFill="1" applyBorder="1" applyAlignment="1" applyProtection="1">
      <alignment horizontal="right" vertical="center"/>
      <protection hidden="1"/>
    </xf>
    <xf numFmtId="0" fontId="33" fillId="0" borderId="0" xfId="0" applyFont="1" applyFill="1" applyBorder="1" applyAlignment="1" applyProtection="1">
      <alignment horizontal="right" vertical="center"/>
    </xf>
    <xf numFmtId="0" fontId="0" fillId="7" borderId="29" xfId="0" applyFill="1" applyBorder="1" applyAlignment="1" applyProtection="1">
      <alignment vertical="center"/>
      <protection hidden="1"/>
    </xf>
    <xf numFmtId="49" fontId="43" fillId="0" borderId="0" xfId="0" applyNumberFormat="1" applyFont="1" applyBorder="1"/>
    <xf numFmtId="49" fontId="43" fillId="0" borderId="0" xfId="0" applyNumberFormat="1" applyFont="1" applyFill="1" applyBorder="1" applyAlignment="1">
      <alignment horizontal="left" vertical="center"/>
    </xf>
    <xf numFmtId="0" fontId="46" fillId="0" borderId="0" xfId="0" applyFont="1" applyBorder="1"/>
    <xf numFmtId="49" fontId="3" fillId="0" borderId="30" xfId="0" applyNumberFormat="1" applyFont="1" applyBorder="1"/>
    <xf numFmtId="49" fontId="3" fillId="0" borderId="31" xfId="0" quotePrefix="1" applyNumberFormat="1" applyFont="1" applyBorder="1" applyAlignment="1">
      <alignment horizontal="left"/>
    </xf>
    <xf numFmtId="49" fontId="3" fillId="0" borderId="31" xfId="0" applyNumberFormat="1" applyFont="1" applyBorder="1"/>
    <xf numFmtId="49" fontId="5" fillId="0" borderId="31" xfId="0" quotePrefix="1" applyNumberFormat="1" applyFont="1" applyBorder="1" applyAlignment="1">
      <alignment horizontal="left"/>
    </xf>
    <xf numFmtId="49" fontId="5" fillId="0" borderId="31" xfId="0" applyNumberFormat="1" applyFont="1" applyBorder="1"/>
    <xf numFmtId="49" fontId="3" fillId="0" borderId="30" xfId="0" quotePrefix="1" applyNumberFormat="1" applyFont="1" applyBorder="1" applyAlignment="1">
      <alignment horizontal="left"/>
    </xf>
    <xf numFmtId="5" fontId="43" fillId="3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7" fontId="1" fillId="0" borderId="3" xfId="0" applyNumberFormat="1" applyFont="1" applyFill="1" applyBorder="1" applyAlignment="1" applyProtection="1">
      <alignment horizontal="left" vertical="center"/>
      <protection locked="0"/>
    </xf>
    <xf numFmtId="0" fontId="5" fillId="0" borderId="32" xfId="0" applyFont="1" applyFill="1" applyBorder="1" applyAlignment="1" applyProtection="1">
      <alignment horizontal="left" vertical="center"/>
      <protection locked="0"/>
    </xf>
    <xf numFmtId="0" fontId="1" fillId="6" borderId="0" xfId="0" quotePrefix="1" applyNumberFormat="1" applyFont="1" applyFill="1" applyAlignment="1" applyProtection="1">
      <protection hidden="1"/>
    </xf>
    <xf numFmtId="0" fontId="1" fillId="8" borderId="0" xfId="0" quotePrefix="1" applyNumberFormat="1" applyFont="1" applyFill="1" applyAlignment="1" applyProtection="1">
      <protection hidden="1"/>
    </xf>
    <xf numFmtId="0" fontId="0" fillId="6" borderId="0" xfId="0" applyFill="1" applyAlignment="1"/>
    <xf numFmtId="0" fontId="0" fillId="8" borderId="0" xfId="0" applyFill="1" applyAlignment="1"/>
    <xf numFmtId="178" fontId="3" fillId="0" borderId="33" xfId="0" applyNumberFormat="1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/>
    <xf numFmtId="49" fontId="1" fillId="0" borderId="0" xfId="0" applyNumberFormat="1" applyFont="1" applyBorder="1"/>
    <xf numFmtId="0" fontId="33" fillId="0" borderId="34" xfId="0" applyFont="1" applyFill="1" applyBorder="1" applyAlignment="1" applyProtection="1">
      <alignment vertical="center" wrapText="1"/>
      <protection hidden="1"/>
    </xf>
    <xf numFmtId="0" fontId="33" fillId="0" borderId="32" xfId="0" applyFont="1" applyFill="1" applyBorder="1" applyAlignment="1" applyProtection="1">
      <alignment vertical="center"/>
      <protection hidden="1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26" fillId="0" borderId="12" xfId="0" applyFont="1" applyFill="1" applyBorder="1" applyAlignment="1" applyProtection="1">
      <alignment vertical="center"/>
      <protection locked="0"/>
    </xf>
    <xf numFmtId="0" fontId="1" fillId="0" borderId="29" xfId="0" applyFont="1" applyFill="1" applyBorder="1" applyAlignment="1"/>
    <xf numFmtId="49" fontId="3" fillId="6" borderId="35" xfId="0" quotePrefix="1" applyNumberFormat="1" applyFont="1" applyFill="1" applyBorder="1" applyAlignment="1">
      <alignment horizontal="left"/>
    </xf>
    <xf numFmtId="0" fontId="0" fillId="0" borderId="32" xfId="0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center"/>
      <protection locked="0"/>
    </xf>
    <xf numFmtId="0" fontId="28" fillId="0" borderId="44" xfId="0" applyFont="1" applyFill="1" applyBorder="1" applyAlignment="1" applyProtection="1">
      <alignment horizontal="center" vertical="center"/>
      <protection hidden="1"/>
    </xf>
    <xf numFmtId="0" fontId="28" fillId="0" borderId="39" xfId="0" applyFont="1" applyBorder="1" applyAlignment="1" applyProtection="1">
      <alignment horizontal="center" vertical="center"/>
      <protection hidden="1"/>
    </xf>
    <xf numFmtId="0" fontId="3" fillId="0" borderId="34" xfId="0" applyFont="1" applyFill="1" applyBorder="1" applyAlignment="1" applyProtection="1">
      <alignment horizontal="center" vertical="center"/>
      <protection locked="0" hidden="1"/>
    </xf>
    <xf numFmtId="0" fontId="3" fillId="0" borderId="39" xfId="0" applyFont="1" applyBorder="1" applyAlignment="1" applyProtection="1">
      <alignment horizontal="center" vertical="center"/>
      <protection locked="0" hidden="1"/>
    </xf>
    <xf numFmtId="178" fontId="3" fillId="0" borderId="40" xfId="0" applyNumberFormat="1" applyFont="1" applyFill="1" applyBorder="1" applyAlignment="1" applyProtection="1">
      <alignment horizontal="center" vertical="center"/>
      <protection hidden="1"/>
    </xf>
    <xf numFmtId="178" fontId="3" fillId="0" borderId="41" xfId="0" applyNumberFormat="1" applyFont="1" applyBorder="1" applyAlignment="1" applyProtection="1">
      <alignment horizontal="center" vertical="center"/>
      <protection hidden="1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/>
    <xf numFmtId="0" fontId="0" fillId="0" borderId="13" xfId="0" applyBorder="1" applyAlignment="1"/>
    <xf numFmtId="0" fontId="41" fillId="0" borderId="12" xfId="0" applyFont="1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4" fillId="0" borderId="44" xfId="0" applyFont="1" applyFill="1" applyBorder="1" applyAlignment="1" applyProtection="1">
      <protection hidden="1"/>
    </xf>
    <xf numFmtId="0" fontId="0" fillId="0" borderId="44" xfId="0" applyBorder="1" applyAlignment="1"/>
    <xf numFmtId="0" fontId="31" fillId="0" borderId="0" xfId="0" applyFont="1" applyFill="1" applyBorder="1" applyAlignment="1">
      <alignment horizontal="right" vertical="center"/>
    </xf>
    <xf numFmtId="0" fontId="32" fillId="0" borderId="6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0" borderId="29" xfId="0" applyFont="1" applyFill="1" applyBorder="1" applyAlignment="1" applyProtection="1">
      <alignment vertical="center" shrinkToFit="1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3" fillId="0" borderId="13" xfId="0" applyFont="1" applyFill="1" applyBorder="1" applyAlignment="1" applyProtection="1">
      <alignment horizontal="left" vertical="center"/>
      <protection hidden="1"/>
    </xf>
    <xf numFmtId="49" fontId="3" fillId="0" borderId="32" xfId="0" applyNumberFormat="1" applyFont="1" applyFill="1" applyBorder="1" applyAlignment="1" applyProtection="1">
      <protection hidden="1"/>
    </xf>
    <xf numFmtId="0" fontId="3" fillId="0" borderId="43" xfId="0" applyFont="1" applyBorder="1" applyAlignment="1"/>
    <xf numFmtId="176" fontId="28" fillId="0" borderId="12" xfId="0" applyNumberFormat="1" applyFont="1" applyFill="1" applyBorder="1" applyAlignment="1" applyProtection="1">
      <alignment horizontal="left" vertical="center"/>
      <protection hidden="1"/>
    </xf>
    <xf numFmtId="176" fontId="28" fillId="0" borderId="13" xfId="0" applyNumberFormat="1" applyFont="1" applyFill="1" applyBorder="1" applyAlignment="1" applyProtection="1">
      <alignment horizontal="left" vertical="center"/>
      <protection hidden="1"/>
    </xf>
    <xf numFmtId="176" fontId="28" fillId="0" borderId="12" xfId="0" applyNumberFormat="1" applyFont="1" applyFill="1" applyBorder="1" applyAlignment="1" applyProtection="1">
      <alignment horizontal="left" vertical="center"/>
      <protection locked="0"/>
    </xf>
    <xf numFmtId="176" fontId="28" fillId="0" borderId="13" xfId="0" applyNumberFormat="1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49" fontId="3" fillId="0" borderId="3" xfId="0" applyNumberFormat="1" applyFont="1" applyFill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1" fillId="0" borderId="36" xfId="0" applyFont="1" applyFill="1" applyBorder="1" applyAlignment="1" applyProtection="1">
      <alignment vertical="center"/>
      <protection hidden="1"/>
    </xf>
    <xf numFmtId="0" fontId="1" fillId="0" borderId="37" xfId="0" applyFont="1" applyFill="1" applyBorder="1" applyAlignment="1" applyProtection="1">
      <alignment vertical="center"/>
      <protection hidden="1"/>
    </xf>
    <xf numFmtId="0" fontId="0" fillId="0" borderId="36" xfId="0" applyFont="1" applyFill="1" applyBorder="1" applyAlignment="1" applyProtection="1">
      <alignment vertical="center"/>
      <protection hidden="1"/>
    </xf>
    <xf numFmtId="0" fontId="33" fillId="0" borderId="37" xfId="0" applyFont="1" applyFill="1" applyBorder="1" applyAlignment="1" applyProtection="1">
      <alignment vertical="center"/>
      <protection hidden="1"/>
    </xf>
    <xf numFmtId="0" fontId="33" fillId="0" borderId="36" xfId="0" applyFont="1" applyFill="1" applyBorder="1" applyAlignment="1" applyProtection="1">
      <alignment vertical="center"/>
      <protection hidden="1"/>
    </xf>
    <xf numFmtId="0" fontId="0" fillId="0" borderId="36" xfId="0" applyFill="1" applyBorder="1" applyAlignment="1" applyProtection="1">
      <alignment vertical="center"/>
      <protection hidden="1"/>
    </xf>
    <xf numFmtId="0" fontId="0" fillId="0" borderId="37" xfId="0" applyBorder="1" applyAlignment="1" applyProtection="1">
      <alignment vertical="center"/>
      <protection hidden="1"/>
    </xf>
    <xf numFmtId="0" fontId="33" fillId="0" borderId="36" xfId="0" applyFont="1" applyFill="1" applyBorder="1" applyAlignment="1" applyProtection="1">
      <alignment vertical="center" wrapText="1" shrinkToFit="1"/>
      <protection hidden="1"/>
    </xf>
    <xf numFmtId="0" fontId="33" fillId="0" borderId="37" xfId="0" applyFont="1" applyFill="1" applyBorder="1" applyAlignment="1" applyProtection="1">
      <alignment shrinkToFit="1"/>
      <protection hidden="1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36" xfId="0" applyFont="1" applyFill="1" applyBorder="1" applyAlignment="1" applyProtection="1">
      <alignment vertical="center" wrapText="1"/>
      <protection hidden="1"/>
    </xf>
    <xf numFmtId="49" fontId="43" fillId="6" borderId="25" xfId="0" applyNumberFormat="1" applyFont="1" applyFill="1" applyBorder="1" applyAlignment="1">
      <alignment horizontal="center"/>
    </xf>
    <xf numFmtId="49" fontId="43" fillId="6" borderId="47" xfId="0" applyNumberFormat="1" applyFont="1" applyFill="1" applyBorder="1" applyAlignment="1">
      <alignment horizontal="center"/>
    </xf>
    <xf numFmtId="49" fontId="43" fillId="6" borderId="22" xfId="0" applyNumberFormat="1" applyFont="1" applyFill="1" applyBorder="1" applyAlignment="1">
      <alignment horizontal="center"/>
    </xf>
    <xf numFmtId="49" fontId="43" fillId="6" borderId="50" xfId="0" applyNumberFormat="1" applyFont="1" applyFill="1" applyBorder="1" applyAlignment="1">
      <alignment horizontal="center"/>
    </xf>
    <xf numFmtId="49" fontId="43" fillId="0" borderId="19" xfId="0" applyNumberFormat="1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49" fontId="43" fillId="6" borderId="48" xfId="0" applyNumberFormat="1" applyFont="1" applyFill="1" applyBorder="1" applyAlignment="1">
      <alignment horizontal="center"/>
    </xf>
    <xf numFmtId="0" fontId="43" fillId="6" borderId="49" xfId="0" applyFont="1" applyFill="1" applyBorder="1" applyAlignment="1">
      <alignment horizontal="center"/>
    </xf>
    <xf numFmtId="49" fontId="43" fillId="6" borderId="19" xfId="0" applyNumberFormat="1" applyFont="1" applyFill="1" applyBorder="1" applyAlignment="1">
      <alignment horizontal="center"/>
    </xf>
    <xf numFmtId="0" fontId="43" fillId="6" borderId="21" xfId="0" applyFont="1" applyFill="1" applyBorder="1" applyAlignment="1">
      <alignment horizontal="center"/>
    </xf>
    <xf numFmtId="49" fontId="43" fillId="0" borderId="51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43" fillId="0" borderId="21" xfId="0" applyNumberFormat="1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49" fontId="43" fillId="0" borderId="45" xfId="0" applyNumberFormat="1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33" fillId="0" borderId="13" xfId="0" applyNumberFormat="1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8">
    <dxf>
      <fill>
        <patternFill>
          <bgColor indexed="10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 patternType="solid">
          <bgColor indexed="13"/>
        </patternFill>
      </fill>
    </dxf>
    <dxf>
      <fill>
        <patternFill>
          <bgColor indexed="13"/>
        </patternFill>
      </fill>
    </dxf>
    <dxf>
      <fill>
        <patternFill patternType="solid"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000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P109"/>
  <sheetViews>
    <sheetView showGridLines="0" tabSelected="1" zoomScale="80" workbookViewId="0">
      <pane xSplit="14" ySplit="12" topLeftCell="O13" activePane="bottomRight" state="frozen"/>
      <selection pane="topRight" activeCell="N1" sqref="N1"/>
      <selection pane="bottomLeft" activeCell="A13" sqref="A13"/>
      <selection pane="bottomRight" sqref="A1:F1"/>
    </sheetView>
  </sheetViews>
  <sheetFormatPr defaultRowHeight="13.5" x14ac:dyDescent="0.15"/>
  <cols>
    <col min="1" max="1" width="3.125" style="9" customWidth="1"/>
    <col min="2" max="2" width="9" style="38" hidden="1" customWidth="1"/>
    <col min="3" max="3" width="6.5" style="38" customWidth="1"/>
    <col min="4" max="4" width="4.75" style="38" hidden="1" customWidth="1"/>
    <col min="5" max="5" width="3.25" style="38" customWidth="1"/>
    <col min="6" max="6" width="13.375" style="38" customWidth="1"/>
    <col min="7" max="7" width="13.75" style="38" customWidth="1"/>
    <col min="8" max="8" width="17.5" style="38" customWidth="1"/>
    <col min="9" max="9" width="9.375" style="38" hidden="1" customWidth="1"/>
    <col min="10" max="10" width="9.75" style="38" customWidth="1"/>
    <col min="11" max="11" width="2.5" style="39" customWidth="1"/>
    <col min="12" max="12" width="12.5" style="39" customWidth="1"/>
    <col min="13" max="13" width="4.875" style="40" customWidth="1"/>
    <col min="14" max="14" width="9" style="40" customWidth="1"/>
    <col min="15" max="15" width="5" style="40" customWidth="1"/>
    <col min="16" max="16" width="2.875" style="11" customWidth="1"/>
    <col min="17" max="17" width="9.75" style="12" customWidth="1"/>
    <col min="18" max="18" width="9.625" style="11" customWidth="1"/>
    <col min="19" max="19" width="2.25" style="9" customWidth="1"/>
    <col min="20" max="20" width="7.75" style="11" customWidth="1"/>
    <col min="21" max="21" width="9.75" style="12" customWidth="1"/>
    <col min="22" max="22" width="9.625" style="11" customWidth="1"/>
    <col min="23" max="23" width="2.25" style="9" customWidth="1"/>
    <col min="24" max="24" width="7.75" style="11" customWidth="1"/>
    <col min="25" max="25" width="9.75" style="12" customWidth="1"/>
    <col min="26" max="26" width="9.625" style="11" customWidth="1"/>
    <col min="27" max="27" width="2.25" style="9" customWidth="1"/>
    <col min="28" max="42" width="9" style="9" hidden="1" customWidth="1"/>
    <col min="43" max="16384" width="9" style="9"/>
  </cols>
  <sheetData>
    <row r="1" spans="1:42" ht="18" customHeight="1" x14ac:dyDescent="0.15">
      <c r="A1" s="154" t="s">
        <v>204</v>
      </c>
      <c r="B1" s="155"/>
      <c r="C1" s="155"/>
      <c r="D1" s="155"/>
      <c r="E1" s="155"/>
      <c r="F1" s="156"/>
      <c r="G1" s="28" t="s">
        <v>23</v>
      </c>
      <c r="H1" s="58"/>
      <c r="I1" s="13"/>
      <c r="J1" s="18" t="s">
        <v>117</v>
      </c>
      <c r="K1" s="10"/>
      <c r="L1" s="159" t="s">
        <v>24</v>
      </c>
      <c r="M1" s="160"/>
      <c r="N1" s="165" t="s">
        <v>2</v>
      </c>
      <c r="O1" s="166"/>
      <c r="P1" s="104" t="s">
        <v>200</v>
      </c>
      <c r="Q1" s="104" t="s">
        <v>198</v>
      </c>
      <c r="R1" s="104" t="s">
        <v>8</v>
      </c>
      <c r="S1" s="173" t="s">
        <v>126</v>
      </c>
      <c r="T1" s="174"/>
      <c r="U1" s="68" t="s">
        <v>127</v>
      </c>
      <c r="V1" s="34" t="s">
        <v>128</v>
      </c>
      <c r="W1" s="175" t="s">
        <v>129</v>
      </c>
      <c r="X1" s="176" t="s">
        <v>130</v>
      </c>
      <c r="Y1" s="34" t="s">
        <v>130</v>
      </c>
      <c r="Z1" s="34" t="s">
        <v>131</v>
      </c>
      <c r="AA1" s="53"/>
      <c r="AB1" s="62" t="s">
        <v>302</v>
      </c>
      <c r="AC1" s="105">
        <f>SUM(AC2:AC9)</f>
        <v>0</v>
      </c>
      <c r="AD1" s="105">
        <f>SUM(AD2:AD9)</f>
        <v>0</v>
      </c>
      <c r="AE1" s="128">
        <f>SUM(AE13:AE77)+COUNTIF(AE2:AJ9,1)</f>
        <v>0</v>
      </c>
      <c r="AF1" s="129">
        <f>SUM(AF13:AF77)+COUNTIF(AK2:AP9,1)</f>
        <v>0</v>
      </c>
    </row>
    <row r="2" spans="1:42" ht="18" customHeight="1" x14ac:dyDescent="0.15">
      <c r="A2" s="16" t="s">
        <v>82</v>
      </c>
      <c r="B2" s="2"/>
      <c r="C2" s="2"/>
      <c r="D2" s="107" t="s">
        <v>248</v>
      </c>
      <c r="E2" s="157" t="s">
        <v>83</v>
      </c>
      <c r="F2" s="158"/>
      <c r="G2" s="16" t="s">
        <v>88</v>
      </c>
      <c r="H2" s="16" t="s">
        <v>182</v>
      </c>
      <c r="J2" s="16" t="s">
        <v>89</v>
      </c>
      <c r="K2" s="23"/>
      <c r="M2" s="27">
        <v>1</v>
      </c>
      <c r="N2" s="169" t="str">
        <f>IF(P2="","",E3)</f>
        <v/>
      </c>
      <c r="O2" s="170"/>
      <c r="P2" s="57"/>
      <c r="Q2" s="57"/>
      <c r="R2" s="45"/>
      <c r="S2" s="171" t="s">
        <v>118</v>
      </c>
      <c r="T2" s="172"/>
      <c r="U2" s="57" t="s">
        <v>118</v>
      </c>
      <c r="V2" s="57" t="s">
        <v>118</v>
      </c>
      <c r="W2" s="171" t="s">
        <v>118</v>
      </c>
      <c r="X2" s="172"/>
      <c r="Y2" s="57" t="s">
        <v>118</v>
      </c>
      <c r="Z2" s="57" t="s">
        <v>118</v>
      </c>
      <c r="AA2" s="103">
        <f>+リレー!S78</f>
        <v>0</v>
      </c>
      <c r="AB2" s="63" t="s">
        <v>303</v>
      </c>
      <c r="AC2" s="106" t="str">
        <f t="shared" ref="AC2:AC9" si="0">IF(P2="男",1,"")</f>
        <v/>
      </c>
      <c r="AD2" s="106" t="str">
        <f t="shared" ref="AD2:AD9" si="1">IF(P2="女",1,"")</f>
        <v/>
      </c>
      <c r="AE2" s="130" t="str">
        <f t="shared" ref="AE2:AE9" si="2">IF(P2="男",IF(VLOOKUP(S2,$F$13:$P$77,9,FALSE)="",1,""),"")</f>
        <v/>
      </c>
      <c r="AF2" s="130" t="str">
        <f t="shared" ref="AF2:AF9" si="3">IF(P2="男",IF(VLOOKUP(U2,$F$13:$P$77,9,FALSE)="",1,""),"")</f>
        <v/>
      </c>
      <c r="AG2" s="130" t="str">
        <f t="shared" ref="AG2:AG9" si="4">IF(P2="男",IF(VLOOKUP(V2,$F$13:$P$77,9,FALSE)="",1,""),"")</f>
        <v/>
      </c>
      <c r="AH2" s="130" t="str">
        <f t="shared" ref="AH2:AH9" si="5">IF(P2="男",IF(VLOOKUP(W2,$F$13:$P$77,9,FALSE)="",1,""),"")</f>
        <v/>
      </c>
      <c r="AI2" s="130" t="str">
        <f t="shared" ref="AI2:AI9" si="6">IF(P2="男",IF(VLOOKUP(Y2,$F$13:$P$77,9,FALSE)="",1,""),"")</f>
        <v/>
      </c>
      <c r="AJ2" s="130" t="str">
        <f t="shared" ref="AJ2:AJ9" si="7">IF(P2="男",IF(VLOOKUP(Z2,$F$13:$P$77,9,FALSE)="",1,""),"")</f>
        <v/>
      </c>
      <c r="AK2" s="131" t="str">
        <f t="shared" ref="AK2:AK9" si="8">IF(P2="女",IF(VLOOKUP(S2,$F$13:$P$77,9,FALSE)="",1,""),"")</f>
        <v/>
      </c>
      <c r="AL2" s="131" t="str">
        <f t="shared" ref="AL2:AL9" si="9">IF(P2="女",IF(VLOOKUP(U2,$F$13:$P$77,9,FALSE)="",1,""),"")</f>
        <v/>
      </c>
      <c r="AM2" s="131" t="str">
        <f t="shared" ref="AM2:AM9" si="10">IF(P2="女",IF(VLOOKUP(V2,$F$13:$P$77,9,FALSE)="",1,""),"")</f>
        <v/>
      </c>
      <c r="AN2" s="131" t="str">
        <f t="shared" ref="AN2:AN9" si="11">IF(P2="女",IF(VLOOKUP(W2,$F$13:$P$77,9,FALSE)="",1,""),"")</f>
        <v/>
      </c>
      <c r="AO2" s="131" t="str">
        <f t="shared" ref="AO2:AO9" si="12">IF(P2="女",IF(VLOOKUP(Y2,$F$13:$P$77,9,FALSE)="",1,""),"")</f>
        <v/>
      </c>
      <c r="AP2" s="131" t="str">
        <f t="shared" ref="AP2:AP9" si="13">IF(P2="女",IF(VLOOKUP(Z2,$F$13:$P$77,9,FALSE)="",1,""),"")</f>
        <v/>
      </c>
    </row>
    <row r="3" spans="1:42" ht="18" customHeight="1" x14ac:dyDescent="0.15">
      <c r="A3" s="20"/>
      <c r="B3" s="144" t="s">
        <v>204</v>
      </c>
      <c r="C3" s="144"/>
      <c r="D3" s="113" t="e">
        <f>VLOOKUP(B3,AF63:AG109,2,FALSE)</f>
        <v>#N/A</v>
      </c>
      <c r="E3" s="143" t="s">
        <v>84</v>
      </c>
      <c r="F3" s="144"/>
      <c r="G3" s="127" t="s">
        <v>84</v>
      </c>
      <c r="H3" s="127" t="s">
        <v>84</v>
      </c>
      <c r="J3" s="143" t="s">
        <v>204</v>
      </c>
      <c r="K3" s="144"/>
      <c r="M3" s="27">
        <v>2</v>
      </c>
      <c r="N3" s="169" t="str">
        <f t="shared" ref="N3:N9" si="14">IF(P3="","",E4)</f>
        <v/>
      </c>
      <c r="O3" s="170"/>
      <c r="P3" s="57"/>
      <c r="Q3" s="57"/>
      <c r="R3" s="45"/>
      <c r="S3" s="171" t="s">
        <v>118</v>
      </c>
      <c r="T3" s="172"/>
      <c r="U3" s="57" t="s">
        <v>118</v>
      </c>
      <c r="V3" s="57" t="s">
        <v>118</v>
      </c>
      <c r="W3" s="171" t="s">
        <v>118</v>
      </c>
      <c r="X3" s="172"/>
      <c r="Y3" s="57" t="s">
        <v>118</v>
      </c>
      <c r="Z3" s="57" t="s">
        <v>118</v>
      </c>
      <c r="AA3" s="103">
        <f>+リレー!S79</f>
        <v>0</v>
      </c>
      <c r="AB3" s="63" t="s">
        <v>304</v>
      </c>
      <c r="AC3" s="106" t="str">
        <f t="shared" si="0"/>
        <v/>
      </c>
      <c r="AD3" s="106" t="str">
        <f t="shared" si="1"/>
        <v/>
      </c>
      <c r="AE3" s="130" t="str">
        <f t="shared" si="2"/>
        <v/>
      </c>
      <c r="AF3" s="130" t="str">
        <f t="shared" si="3"/>
        <v/>
      </c>
      <c r="AG3" s="130" t="str">
        <f t="shared" si="4"/>
        <v/>
      </c>
      <c r="AH3" s="130" t="str">
        <f t="shared" si="5"/>
        <v/>
      </c>
      <c r="AI3" s="130" t="str">
        <f t="shared" si="6"/>
        <v/>
      </c>
      <c r="AJ3" s="130" t="str">
        <f t="shared" si="7"/>
        <v/>
      </c>
      <c r="AK3" s="131" t="str">
        <f t="shared" si="8"/>
        <v/>
      </c>
      <c r="AL3" s="131" t="str">
        <f t="shared" si="9"/>
        <v/>
      </c>
      <c r="AM3" s="131" t="str">
        <f t="shared" si="10"/>
        <v/>
      </c>
      <c r="AN3" s="131" t="str">
        <f t="shared" si="11"/>
        <v/>
      </c>
      <c r="AO3" s="131" t="str">
        <f t="shared" si="12"/>
        <v/>
      </c>
      <c r="AP3" s="131" t="str">
        <f t="shared" si="13"/>
        <v/>
      </c>
    </row>
    <row r="4" spans="1:42" ht="18" customHeight="1" x14ac:dyDescent="0.15">
      <c r="A4" s="16" t="s">
        <v>202</v>
      </c>
      <c r="B4" s="2"/>
      <c r="C4" s="2"/>
      <c r="D4" s="2"/>
      <c r="E4" s="2"/>
      <c r="F4" s="2"/>
      <c r="G4" s="101" t="s">
        <v>73</v>
      </c>
      <c r="J4" s="151" t="s">
        <v>18</v>
      </c>
      <c r="K4" s="152"/>
      <c r="L4" s="153"/>
      <c r="M4" s="27">
        <v>3</v>
      </c>
      <c r="N4" s="169" t="str">
        <f t="shared" si="14"/>
        <v/>
      </c>
      <c r="O4" s="170"/>
      <c r="P4" s="57"/>
      <c r="Q4" s="57"/>
      <c r="R4" s="45"/>
      <c r="S4" s="171" t="s">
        <v>118</v>
      </c>
      <c r="T4" s="172"/>
      <c r="U4" s="57" t="s">
        <v>118</v>
      </c>
      <c r="V4" s="57" t="s">
        <v>118</v>
      </c>
      <c r="W4" s="171" t="s">
        <v>118</v>
      </c>
      <c r="X4" s="172"/>
      <c r="Y4" s="57" t="s">
        <v>118</v>
      </c>
      <c r="Z4" s="57" t="s">
        <v>118</v>
      </c>
      <c r="AA4" s="103">
        <f>+リレー!S80</f>
        <v>0</v>
      </c>
      <c r="AB4" s="63"/>
      <c r="AC4" s="106" t="str">
        <f t="shared" si="0"/>
        <v/>
      </c>
      <c r="AD4" s="106" t="str">
        <f t="shared" si="1"/>
        <v/>
      </c>
      <c r="AE4" s="130" t="str">
        <f t="shared" si="2"/>
        <v/>
      </c>
      <c r="AF4" s="130" t="str">
        <f t="shared" si="3"/>
        <v/>
      </c>
      <c r="AG4" s="130" t="str">
        <f t="shared" si="4"/>
        <v/>
      </c>
      <c r="AH4" s="130" t="str">
        <f t="shared" si="5"/>
        <v/>
      </c>
      <c r="AI4" s="130" t="str">
        <f t="shared" si="6"/>
        <v/>
      </c>
      <c r="AJ4" s="130" t="str">
        <f t="shared" si="7"/>
        <v/>
      </c>
      <c r="AK4" s="131" t="str">
        <f t="shared" si="8"/>
        <v/>
      </c>
      <c r="AL4" s="131" t="str">
        <f t="shared" si="9"/>
        <v/>
      </c>
      <c r="AM4" s="131" t="str">
        <f t="shared" si="10"/>
        <v/>
      </c>
      <c r="AN4" s="131" t="str">
        <f t="shared" si="11"/>
        <v/>
      </c>
      <c r="AO4" s="131" t="str">
        <f t="shared" si="12"/>
        <v/>
      </c>
      <c r="AP4" s="131" t="str">
        <f t="shared" si="13"/>
        <v/>
      </c>
    </row>
    <row r="5" spans="1:42" ht="18" customHeight="1" x14ac:dyDescent="0.15">
      <c r="A5" s="20"/>
      <c r="B5" s="162" t="s">
        <v>84</v>
      </c>
      <c r="C5" s="162"/>
      <c r="D5" s="162"/>
      <c r="E5" s="162"/>
      <c r="F5" s="141"/>
      <c r="G5" s="111" t="s">
        <v>85</v>
      </c>
      <c r="J5" s="151" t="s">
        <v>19</v>
      </c>
      <c r="K5" s="161"/>
      <c r="L5" s="24" t="s">
        <v>20</v>
      </c>
      <c r="M5" s="27">
        <v>4</v>
      </c>
      <c r="N5" s="169" t="str">
        <f t="shared" si="14"/>
        <v/>
      </c>
      <c r="O5" s="170"/>
      <c r="P5" s="57"/>
      <c r="Q5" s="57"/>
      <c r="R5" s="45"/>
      <c r="S5" s="171" t="s">
        <v>118</v>
      </c>
      <c r="T5" s="172"/>
      <c r="U5" s="57" t="s">
        <v>118</v>
      </c>
      <c r="V5" s="57" t="s">
        <v>118</v>
      </c>
      <c r="W5" s="171" t="s">
        <v>118</v>
      </c>
      <c r="X5" s="172"/>
      <c r="Y5" s="57" t="s">
        <v>118</v>
      </c>
      <c r="Z5" s="57" t="s">
        <v>118</v>
      </c>
      <c r="AA5" s="103">
        <f>+リレー!S81</f>
        <v>0</v>
      </c>
      <c r="AB5" s="64"/>
      <c r="AC5" s="106" t="str">
        <f t="shared" si="0"/>
        <v/>
      </c>
      <c r="AD5" s="106" t="str">
        <f t="shared" si="1"/>
        <v/>
      </c>
      <c r="AE5" s="130" t="str">
        <f t="shared" si="2"/>
        <v/>
      </c>
      <c r="AF5" s="130" t="str">
        <f t="shared" si="3"/>
        <v/>
      </c>
      <c r="AG5" s="130" t="str">
        <f t="shared" si="4"/>
        <v/>
      </c>
      <c r="AH5" s="130" t="str">
        <f t="shared" si="5"/>
        <v/>
      </c>
      <c r="AI5" s="130" t="str">
        <f t="shared" si="6"/>
        <v/>
      </c>
      <c r="AJ5" s="130" t="str">
        <f t="shared" si="7"/>
        <v/>
      </c>
      <c r="AK5" s="131" t="str">
        <f t="shared" si="8"/>
        <v/>
      </c>
      <c r="AL5" s="131" t="str">
        <f t="shared" si="9"/>
        <v/>
      </c>
      <c r="AM5" s="131" t="str">
        <f t="shared" si="10"/>
        <v/>
      </c>
      <c r="AN5" s="131" t="str">
        <f t="shared" si="11"/>
        <v/>
      </c>
      <c r="AO5" s="131" t="str">
        <f t="shared" si="12"/>
        <v/>
      </c>
      <c r="AP5" s="131" t="str">
        <f t="shared" si="13"/>
        <v/>
      </c>
    </row>
    <row r="6" spans="1:42" ht="18" customHeight="1" x14ac:dyDescent="0.15">
      <c r="A6" s="16" t="s">
        <v>86</v>
      </c>
      <c r="B6" s="2"/>
      <c r="C6" s="2"/>
      <c r="D6" s="2"/>
      <c r="E6" s="2"/>
      <c r="F6" s="2"/>
      <c r="G6" s="112"/>
      <c r="H6" s="112" t="s">
        <v>33</v>
      </c>
      <c r="I6" s="17">
        <f>IF(J3="中学",1000,IF(J3="高校",1300,1800))</f>
        <v>1800</v>
      </c>
      <c r="J6" s="147">
        <f>+AC63</f>
        <v>0</v>
      </c>
      <c r="K6" s="148"/>
      <c r="L6" s="109">
        <f>+AD63</f>
        <v>0</v>
      </c>
      <c r="M6" s="27">
        <v>5</v>
      </c>
      <c r="N6" s="169" t="str">
        <f t="shared" si="14"/>
        <v/>
      </c>
      <c r="O6" s="170"/>
      <c r="P6" s="57"/>
      <c r="Q6" s="57"/>
      <c r="R6" s="45"/>
      <c r="S6" s="171" t="s">
        <v>118</v>
      </c>
      <c r="T6" s="172"/>
      <c r="U6" s="57" t="s">
        <v>118</v>
      </c>
      <c r="V6" s="57" t="s">
        <v>118</v>
      </c>
      <c r="W6" s="171" t="s">
        <v>118</v>
      </c>
      <c r="X6" s="172"/>
      <c r="Y6" s="57" t="s">
        <v>118</v>
      </c>
      <c r="Z6" s="57" t="s">
        <v>118</v>
      </c>
      <c r="AA6" s="103">
        <f>+リレー!S82</f>
        <v>0</v>
      </c>
      <c r="AB6" s="65"/>
      <c r="AC6" s="106" t="str">
        <f t="shared" si="0"/>
        <v/>
      </c>
      <c r="AD6" s="106" t="str">
        <f t="shared" si="1"/>
        <v/>
      </c>
      <c r="AE6" s="130" t="str">
        <f t="shared" si="2"/>
        <v/>
      </c>
      <c r="AF6" s="130" t="str">
        <f t="shared" si="3"/>
        <v/>
      </c>
      <c r="AG6" s="130" t="str">
        <f t="shared" si="4"/>
        <v/>
      </c>
      <c r="AH6" s="130" t="str">
        <f t="shared" si="5"/>
        <v/>
      </c>
      <c r="AI6" s="130" t="str">
        <f t="shared" si="6"/>
        <v/>
      </c>
      <c r="AJ6" s="130" t="str">
        <f t="shared" si="7"/>
        <v/>
      </c>
      <c r="AK6" s="131" t="str">
        <f t="shared" si="8"/>
        <v/>
      </c>
      <c r="AL6" s="131" t="str">
        <f t="shared" si="9"/>
        <v/>
      </c>
      <c r="AM6" s="131" t="str">
        <f t="shared" si="10"/>
        <v/>
      </c>
      <c r="AN6" s="131" t="str">
        <f t="shared" si="11"/>
        <v/>
      </c>
      <c r="AO6" s="131" t="str">
        <f t="shared" si="12"/>
        <v/>
      </c>
      <c r="AP6" s="131" t="str">
        <f t="shared" si="13"/>
        <v/>
      </c>
    </row>
    <row r="7" spans="1:42" ht="18" customHeight="1" thickBot="1" x14ac:dyDescent="0.2">
      <c r="A7" s="20"/>
      <c r="B7" s="186" t="s">
        <v>87</v>
      </c>
      <c r="C7" s="186"/>
      <c r="D7" s="186"/>
      <c r="E7" s="186"/>
      <c r="F7" s="186"/>
      <c r="G7" s="187"/>
      <c r="H7" s="112" t="s">
        <v>21</v>
      </c>
      <c r="I7" s="17">
        <f>IF(J3="中学",1500,IF(J3="高校",2000,2500))</f>
        <v>2500</v>
      </c>
      <c r="J7" s="147">
        <f>+AC1</f>
        <v>0</v>
      </c>
      <c r="K7" s="148"/>
      <c r="L7" s="109">
        <f>+AD1</f>
        <v>0</v>
      </c>
      <c r="M7" s="27">
        <v>6</v>
      </c>
      <c r="N7" s="169" t="str">
        <f t="shared" si="14"/>
        <v/>
      </c>
      <c r="O7" s="170"/>
      <c r="P7" s="57"/>
      <c r="Q7" s="57"/>
      <c r="R7" s="45"/>
      <c r="S7" s="171" t="s">
        <v>118</v>
      </c>
      <c r="T7" s="172"/>
      <c r="U7" s="57" t="s">
        <v>118</v>
      </c>
      <c r="V7" s="57" t="s">
        <v>118</v>
      </c>
      <c r="W7" s="171" t="s">
        <v>118</v>
      </c>
      <c r="X7" s="172"/>
      <c r="Y7" s="57" t="s">
        <v>118</v>
      </c>
      <c r="Z7" s="57" t="s">
        <v>118</v>
      </c>
      <c r="AA7" s="103">
        <f>+リレー!S83</f>
        <v>0</v>
      </c>
      <c r="AB7" s="65"/>
      <c r="AC7" s="106" t="str">
        <f t="shared" si="0"/>
        <v/>
      </c>
      <c r="AD7" s="106" t="str">
        <f t="shared" si="1"/>
        <v/>
      </c>
      <c r="AE7" s="130" t="str">
        <f t="shared" si="2"/>
        <v/>
      </c>
      <c r="AF7" s="130" t="str">
        <f t="shared" si="3"/>
        <v/>
      </c>
      <c r="AG7" s="130" t="str">
        <f t="shared" si="4"/>
        <v/>
      </c>
      <c r="AH7" s="130" t="str">
        <f t="shared" si="5"/>
        <v/>
      </c>
      <c r="AI7" s="130" t="str">
        <f t="shared" si="6"/>
        <v/>
      </c>
      <c r="AJ7" s="130" t="str">
        <f t="shared" si="7"/>
        <v/>
      </c>
      <c r="AK7" s="131" t="str">
        <f t="shared" si="8"/>
        <v/>
      </c>
      <c r="AL7" s="131" t="str">
        <f t="shared" si="9"/>
        <v/>
      </c>
      <c r="AM7" s="131" t="str">
        <f t="shared" si="10"/>
        <v/>
      </c>
      <c r="AN7" s="131" t="str">
        <f t="shared" si="11"/>
        <v/>
      </c>
      <c r="AO7" s="131" t="str">
        <f t="shared" si="12"/>
        <v/>
      </c>
      <c r="AP7" s="131" t="str">
        <f t="shared" si="13"/>
        <v/>
      </c>
    </row>
    <row r="8" spans="1:42" ht="18" customHeight="1" thickTop="1" x14ac:dyDescent="0.15">
      <c r="A8" s="16" t="s">
        <v>199</v>
      </c>
      <c r="B8" s="2"/>
      <c r="C8" s="2"/>
      <c r="D8" s="2"/>
      <c r="E8" s="2"/>
      <c r="F8" s="2"/>
      <c r="G8" s="112"/>
      <c r="H8" s="112" t="s">
        <v>22</v>
      </c>
      <c r="I8" s="9"/>
      <c r="J8" s="149">
        <f>+AE1</f>
        <v>0</v>
      </c>
      <c r="K8" s="150"/>
      <c r="L8" s="132">
        <f>+AF1</f>
        <v>0</v>
      </c>
      <c r="M8" s="27">
        <v>7</v>
      </c>
      <c r="N8" s="169" t="str">
        <f t="shared" si="14"/>
        <v/>
      </c>
      <c r="O8" s="170"/>
      <c r="P8" s="57"/>
      <c r="Q8" s="57"/>
      <c r="R8" s="45"/>
      <c r="S8" s="171" t="s">
        <v>118</v>
      </c>
      <c r="T8" s="172"/>
      <c r="U8" s="57" t="s">
        <v>118</v>
      </c>
      <c r="V8" s="57" t="s">
        <v>118</v>
      </c>
      <c r="W8" s="171" t="s">
        <v>118</v>
      </c>
      <c r="X8" s="172"/>
      <c r="Y8" s="57" t="s">
        <v>118</v>
      </c>
      <c r="Z8" s="57" t="s">
        <v>118</v>
      </c>
      <c r="AA8" s="103">
        <f>+リレー!S84</f>
        <v>0</v>
      </c>
      <c r="AB8" s="54"/>
      <c r="AC8" s="106" t="str">
        <f t="shared" si="0"/>
        <v/>
      </c>
      <c r="AD8" s="106" t="str">
        <f t="shared" si="1"/>
        <v/>
      </c>
      <c r="AE8" s="130" t="str">
        <f t="shared" si="2"/>
        <v/>
      </c>
      <c r="AF8" s="130" t="str">
        <f t="shared" si="3"/>
        <v/>
      </c>
      <c r="AG8" s="130" t="str">
        <f t="shared" si="4"/>
        <v/>
      </c>
      <c r="AH8" s="130" t="str">
        <f t="shared" si="5"/>
        <v/>
      </c>
      <c r="AI8" s="130" t="str">
        <f t="shared" si="6"/>
        <v/>
      </c>
      <c r="AJ8" s="130" t="str">
        <f t="shared" si="7"/>
        <v/>
      </c>
      <c r="AK8" s="131" t="str">
        <f t="shared" si="8"/>
        <v/>
      </c>
      <c r="AL8" s="131" t="str">
        <f t="shared" si="9"/>
        <v/>
      </c>
      <c r="AM8" s="131" t="str">
        <f t="shared" si="10"/>
        <v/>
      </c>
      <c r="AN8" s="131" t="str">
        <f t="shared" si="11"/>
        <v/>
      </c>
      <c r="AO8" s="131" t="str">
        <f t="shared" si="12"/>
        <v/>
      </c>
      <c r="AP8" s="131" t="str">
        <f t="shared" si="13"/>
        <v/>
      </c>
    </row>
    <row r="9" spans="1:42" ht="18" customHeight="1" x14ac:dyDescent="0.15">
      <c r="A9" s="20"/>
      <c r="B9" s="162" t="s">
        <v>84</v>
      </c>
      <c r="C9" s="162"/>
      <c r="D9" s="162"/>
      <c r="E9" s="162"/>
      <c r="F9" s="141"/>
      <c r="G9" s="111" t="s">
        <v>203</v>
      </c>
      <c r="H9" s="25"/>
      <c r="I9" s="26"/>
      <c r="J9" s="145" t="str">
        <f>IF(SUM(J7:L7)&gt;=9,"ﾘﾚｰ9ﾁｰﾑ以上","")</f>
        <v/>
      </c>
      <c r="K9" s="146"/>
      <c r="L9" s="123">
        <f>SUM(J6:L6)*I6+SUM(J7:L7)*I7</f>
        <v>0</v>
      </c>
      <c r="M9" s="27">
        <v>8</v>
      </c>
      <c r="N9" s="169" t="str">
        <f t="shared" si="14"/>
        <v/>
      </c>
      <c r="O9" s="170"/>
      <c r="P9" s="57"/>
      <c r="Q9" s="57"/>
      <c r="R9" s="45"/>
      <c r="S9" s="171" t="s">
        <v>118</v>
      </c>
      <c r="T9" s="172"/>
      <c r="U9" s="57" t="s">
        <v>118</v>
      </c>
      <c r="V9" s="57" t="s">
        <v>118</v>
      </c>
      <c r="W9" s="171" t="s">
        <v>118</v>
      </c>
      <c r="X9" s="172"/>
      <c r="Y9" s="57" t="s">
        <v>118</v>
      </c>
      <c r="Z9" s="57" t="s">
        <v>118</v>
      </c>
      <c r="AA9" s="103">
        <f>+リレー!S85</f>
        <v>0</v>
      </c>
      <c r="AB9" s="66"/>
      <c r="AC9" s="106" t="str">
        <f t="shared" si="0"/>
        <v/>
      </c>
      <c r="AD9" s="106" t="str">
        <f t="shared" si="1"/>
        <v/>
      </c>
      <c r="AE9" s="130" t="str">
        <f t="shared" si="2"/>
        <v/>
      </c>
      <c r="AF9" s="130" t="str">
        <f t="shared" si="3"/>
        <v/>
      </c>
      <c r="AG9" s="130" t="str">
        <f t="shared" si="4"/>
        <v/>
      </c>
      <c r="AH9" s="130" t="str">
        <f t="shared" si="5"/>
        <v/>
      </c>
      <c r="AI9" s="130" t="str">
        <f t="shared" si="6"/>
        <v/>
      </c>
      <c r="AJ9" s="130" t="str">
        <f t="shared" si="7"/>
        <v/>
      </c>
      <c r="AK9" s="131" t="str">
        <f t="shared" si="8"/>
        <v/>
      </c>
      <c r="AL9" s="131" t="str">
        <f t="shared" si="9"/>
        <v/>
      </c>
      <c r="AM9" s="131" t="str">
        <f t="shared" si="10"/>
        <v/>
      </c>
      <c r="AN9" s="131" t="str">
        <f t="shared" si="11"/>
        <v/>
      </c>
      <c r="AO9" s="131" t="str">
        <f t="shared" si="12"/>
        <v/>
      </c>
      <c r="AP9" s="131" t="str">
        <f t="shared" si="13"/>
        <v/>
      </c>
    </row>
    <row r="10" spans="1:42" ht="3.6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4"/>
      <c r="N10" s="4"/>
      <c r="O10" s="4"/>
      <c r="P10" s="4"/>
      <c r="Q10" s="3"/>
      <c r="R10" s="4"/>
      <c r="S10" s="5"/>
      <c r="T10" s="4"/>
      <c r="U10" s="3"/>
      <c r="V10" s="4"/>
      <c r="W10" s="5"/>
      <c r="X10" s="4"/>
      <c r="Y10" s="3"/>
      <c r="Z10" s="4"/>
      <c r="AA10" s="5"/>
      <c r="AC10" s="107"/>
      <c r="AD10" s="107"/>
      <c r="AN10" s="9" t="str">
        <f>IF(D21=2,IF(VLOOKUP(W10,$F$13:$P$77,9,FALSE)="",1,""),"")</f>
        <v/>
      </c>
    </row>
    <row r="11" spans="1:42" ht="13.5" customHeight="1" x14ac:dyDescent="0.15">
      <c r="A11" s="182"/>
      <c r="B11" s="181" t="s">
        <v>0</v>
      </c>
      <c r="C11" s="184" t="s">
        <v>298</v>
      </c>
      <c r="D11" s="136" t="s">
        <v>181</v>
      </c>
      <c r="E11" s="181" t="s">
        <v>200</v>
      </c>
      <c r="F11" s="181" t="s">
        <v>1</v>
      </c>
      <c r="G11" s="179" t="s">
        <v>299</v>
      </c>
      <c r="H11" s="179" t="s">
        <v>300</v>
      </c>
      <c r="I11" s="181" t="s">
        <v>182</v>
      </c>
      <c r="J11" s="177" t="s">
        <v>2</v>
      </c>
      <c r="K11" s="177" t="s">
        <v>4</v>
      </c>
      <c r="L11" s="177" t="s">
        <v>3</v>
      </c>
      <c r="M11" s="188" t="s">
        <v>17</v>
      </c>
      <c r="N11" s="177" t="s">
        <v>82</v>
      </c>
      <c r="O11" s="30" t="s">
        <v>9</v>
      </c>
      <c r="P11" s="30"/>
      <c r="Q11" s="31"/>
      <c r="R11" s="32"/>
      <c r="S11" s="33"/>
      <c r="T11" s="30" t="s">
        <v>5</v>
      </c>
      <c r="U11" s="31"/>
      <c r="V11" s="32"/>
      <c r="W11" s="33"/>
      <c r="X11" s="30" t="s">
        <v>6</v>
      </c>
      <c r="Y11" s="31"/>
      <c r="Z11" s="32"/>
      <c r="AA11" s="33"/>
      <c r="AC11" s="107"/>
      <c r="AD11" s="107"/>
      <c r="AE11" s="9" t="s">
        <v>249</v>
      </c>
      <c r="AF11" s="9" t="s">
        <v>250</v>
      </c>
      <c r="AG11" s="9" t="s">
        <v>251</v>
      </c>
      <c r="AH11" s="9" t="s">
        <v>252</v>
      </c>
      <c r="AI11" s="9" t="s">
        <v>253</v>
      </c>
      <c r="AJ11" s="9" t="s">
        <v>254</v>
      </c>
      <c r="AK11" s="9" t="s">
        <v>255</v>
      </c>
      <c r="AL11" s="9" t="s">
        <v>256</v>
      </c>
      <c r="AM11" s="9" t="s">
        <v>257</v>
      </c>
      <c r="AN11" s="9" t="s">
        <v>258</v>
      </c>
      <c r="AO11" s="9" t="s">
        <v>259</v>
      </c>
      <c r="AP11" s="9" t="s">
        <v>260</v>
      </c>
    </row>
    <row r="12" spans="1:42" ht="14.25" x14ac:dyDescent="0.2">
      <c r="A12" s="183"/>
      <c r="B12" s="180"/>
      <c r="C12" s="185"/>
      <c r="D12" s="137" t="s">
        <v>301</v>
      </c>
      <c r="E12" s="180"/>
      <c r="F12" s="180"/>
      <c r="G12" s="180"/>
      <c r="H12" s="180"/>
      <c r="I12" s="180"/>
      <c r="J12" s="178"/>
      <c r="K12" s="178"/>
      <c r="L12" s="178"/>
      <c r="M12" s="178"/>
      <c r="N12" s="178"/>
      <c r="O12" s="167" t="s">
        <v>7</v>
      </c>
      <c r="P12" s="168"/>
      <c r="Q12" s="21" t="s">
        <v>198</v>
      </c>
      <c r="R12" s="29" t="s">
        <v>8</v>
      </c>
      <c r="S12" s="22" t="s">
        <v>10</v>
      </c>
      <c r="T12" s="100" t="s">
        <v>7</v>
      </c>
      <c r="U12" s="21" t="s">
        <v>198</v>
      </c>
      <c r="V12" s="29" t="s">
        <v>8</v>
      </c>
      <c r="W12" s="22" t="s">
        <v>10</v>
      </c>
      <c r="X12" s="100" t="s">
        <v>7</v>
      </c>
      <c r="Y12" s="21" t="s">
        <v>198</v>
      </c>
      <c r="Z12" s="29" t="s">
        <v>8</v>
      </c>
      <c r="AA12" s="22" t="s">
        <v>10</v>
      </c>
      <c r="AC12" s="107"/>
      <c r="AD12" s="107"/>
    </row>
    <row r="13" spans="1:42" s="58" customFormat="1" ht="22.5" customHeight="1" x14ac:dyDescent="0.15">
      <c r="A13" s="19">
        <v>1</v>
      </c>
      <c r="B13" s="35" t="str">
        <f>IF(E13="","",+D13*100000000+M13*1000000+C13*10)</f>
        <v/>
      </c>
      <c r="C13" s="124"/>
      <c r="D13" s="35" t="str">
        <f>IF(E13="男",1,IF(E13="女",2,""))</f>
        <v/>
      </c>
      <c r="E13" s="124"/>
      <c r="F13" s="138"/>
      <c r="G13" s="139"/>
      <c r="H13" s="140"/>
      <c r="I13" s="35" t="str">
        <f t="shared" ref="I13:I44" si="15">IF(E13="","",$H$3)</f>
        <v/>
      </c>
      <c r="J13" s="36" t="str">
        <f>IF(E13="","",$E$3)</f>
        <v/>
      </c>
      <c r="K13" s="125"/>
      <c r="L13" s="126"/>
      <c r="M13" s="42" t="str">
        <f t="shared" ref="M13:M44" si="16">IF(E13="","",VLOOKUP(N13,$AF$63:$AG$109,2,FALSE))</f>
        <v/>
      </c>
      <c r="N13" s="205" t="str">
        <f>IF(E13="","",$B$3)</f>
        <v/>
      </c>
      <c r="O13" s="163"/>
      <c r="P13" s="164"/>
      <c r="Q13" s="60" t="str">
        <f t="shared" ref="Q13:Q44" si="17">IF(O13&lt;&gt;0,VLOOKUP(O13,種目,2,FALSE),"")</f>
        <v/>
      </c>
      <c r="R13" s="8"/>
      <c r="S13" s="61"/>
      <c r="T13" s="7"/>
      <c r="U13" s="60" t="str">
        <f>IF(T13&lt;&gt;0,VLOOKUP(T13,種目,2,FALSE),"")</f>
        <v/>
      </c>
      <c r="V13" s="8"/>
      <c r="W13" s="61"/>
      <c r="X13" s="7"/>
      <c r="Y13" s="110" t="str">
        <f>IF(X13&lt;&gt;0,VLOOKUP(X13,種目,2,FALSE),"")</f>
        <v/>
      </c>
      <c r="Z13" s="8"/>
      <c r="AA13" s="61"/>
      <c r="AC13" s="58" t="str">
        <f>IF(D13=1,COUNTA(O13,T13,X13),"")</f>
        <v/>
      </c>
      <c r="AD13" s="58" t="str">
        <f>IF(D13=2,COUNTA(O13,T13,X13),"")</f>
        <v/>
      </c>
      <c r="AE13" s="58" t="str">
        <f>IF(AND(D13=1,O13&lt;&gt;""),1,"")</f>
        <v/>
      </c>
      <c r="AF13" s="58" t="str">
        <f>IF(AND(D13=2,O13&lt;&gt;""),1,"")</f>
        <v/>
      </c>
    </row>
    <row r="14" spans="1:42" s="58" customFormat="1" ht="22.5" customHeight="1" x14ac:dyDescent="0.15">
      <c r="A14" s="19">
        <v>2</v>
      </c>
      <c r="B14" s="35" t="str">
        <f t="shared" ref="B14:B62" si="18">IF(E14="","",+D14*100000000+M14*1000000+C14*10)</f>
        <v/>
      </c>
      <c r="C14" s="124"/>
      <c r="D14" s="35" t="str">
        <f t="shared" ref="D14:D62" si="19">IF(E14="男",1,IF(E14="女",2,""))</f>
        <v/>
      </c>
      <c r="E14" s="124"/>
      <c r="F14" s="138"/>
      <c r="G14" s="139"/>
      <c r="H14" s="140"/>
      <c r="I14" s="35" t="str">
        <f t="shared" si="15"/>
        <v/>
      </c>
      <c r="J14" s="36" t="str">
        <f t="shared" ref="J14:J62" si="20">IF(E14="","",$E$3)</f>
        <v/>
      </c>
      <c r="K14" s="125"/>
      <c r="L14" s="126"/>
      <c r="M14" s="42" t="str">
        <f t="shared" si="16"/>
        <v/>
      </c>
      <c r="N14" s="205" t="str">
        <f t="shared" ref="N14:N62" si="21">IF(E14="","",$B$3)</f>
        <v/>
      </c>
      <c r="O14" s="163"/>
      <c r="P14" s="164"/>
      <c r="Q14" s="60" t="str">
        <f t="shared" si="17"/>
        <v/>
      </c>
      <c r="R14" s="8"/>
      <c r="S14" s="61"/>
      <c r="T14" s="7"/>
      <c r="U14" s="60" t="str">
        <f t="shared" ref="U14:U62" si="22">IF(T14&lt;&gt;0,VLOOKUP(T14,種目,2,FALSE),"")</f>
        <v/>
      </c>
      <c r="V14" s="8"/>
      <c r="W14" s="61"/>
      <c r="X14" s="7"/>
      <c r="Y14" s="110" t="str">
        <f t="shared" ref="Y14:Y62" si="23">IF(X14&lt;&gt;0,VLOOKUP(X14,種目,2,FALSE),"")</f>
        <v/>
      </c>
      <c r="Z14" s="8"/>
      <c r="AA14" s="61"/>
      <c r="AC14" s="58" t="str">
        <f t="shared" ref="AC14:AC62" si="24">IF(D14=1,COUNTA(O14,T14,X14),"")</f>
        <v/>
      </c>
      <c r="AD14" s="58" t="str">
        <f t="shared" ref="AD14:AD62" si="25">IF(D14=2,COUNTA(O14,T14,X14),"")</f>
        <v/>
      </c>
      <c r="AE14" s="58" t="str">
        <f t="shared" ref="AE14:AE62" si="26">IF(AND(D14=1,O14&lt;&gt;""),1,"")</f>
        <v/>
      </c>
      <c r="AF14" s="58" t="str">
        <f t="shared" ref="AF14:AF62" si="27">IF(AND(D14=2,O14&lt;&gt;""),1,"")</f>
        <v/>
      </c>
    </row>
    <row r="15" spans="1:42" s="58" customFormat="1" ht="22.5" customHeight="1" x14ac:dyDescent="0.15">
      <c r="A15" s="19">
        <v>3</v>
      </c>
      <c r="B15" s="35" t="str">
        <f t="shared" si="18"/>
        <v/>
      </c>
      <c r="C15" s="124"/>
      <c r="D15" s="35" t="str">
        <f t="shared" si="19"/>
        <v/>
      </c>
      <c r="E15" s="124"/>
      <c r="F15" s="138"/>
      <c r="G15" s="139"/>
      <c r="H15" s="140"/>
      <c r="I15" s="35" t="str">
        <f t="shared" si="15"/>
        <v/>
      </c>
      <c r="J15" s="36" t="str">
        <f t="shared" si="20"/>
        <v/>
      </c>
      <c r="K15" s="125"/>
      <c r="L15" s="126"/>
      <c r="M15" s="42" t="str">
        <f t="shared" si="16"/>
        <v/>
      </c>
      <c r="N15" s="205" t="str">
        <f t="shared" si="21"/>
        <v/>
      </c>
      <c r="O15" s="163"/>
      <c r="P15" s="164"/>
      <c r="Q15" s="60" t="str">
        <f t="shared" si="17"/>
        <v/>
      </c>
      <c r="R15" s="8"/>
      <c r="S15" s="61"/>
      <c r="T15" s="7"/>
      <c r="U15" s="60" t="str">
        <f t="shared" si="22"/>
        <v/>
      </c>
      <c r="V15" s="8"/>
      <c r="W15" s="61"/>
      <c r="X15" s="7"/>
      <c r="Y15" s="110" t="str">
        <f t="shared" si="23"/>
        <v/>
      </c>
      <c r="Z15" s="8"/>
      <c r="AA15" s="61"/>
      <c r="AC15" s="58" t="str">
        <f t="shared" si="24"/>
        <v/>
      </c>
      <c r="AD15" s="58" t="str">
        <f t="shared" si="25"/>
        <v/>
      </c>
      <c r="AE15" s="58" t="str">
        <f t="shared" si="26"/>
        <v/>
      </c>
      <c r="AF15" s="58" t="str">
        <f t="shared" si="27"/>
        <v/>
      </c>
    </row>
    <row r="16" spans="1:42" s="58" customFormat="1" ht="22.5" customHeight="1" x14ac:dyDescent="0.15">
      <c r="A16" s="19">
        <v>4</v>
      </c>
      <c r="B16" s="35" t="str">
        <f t="shared" si="18"/>
        <v/>
      </c>
      <c r="C16" s="124"/>
      <c r="D16" s="35" t="str">
        <f t="shared" si="19"/>
        <v/>
      </c>
      <c r="E16" s="124"/>
      <c r="F16" s="138"/>
      <c r="G16" s="139"/>
      <c r="H16" s="140"/>
      <c r="I16" s="35" t="str">
        <f t="shared" si="15"/>
        <v/>
      </c>
      <c r="J16" s="36" t="str">
        <f t="shared" si="20"/>
        <v/>
      </c>
      <c r="K16" s="125"/>
      <c r="L16" s="126"/>
      <c r="M16" s="42" t="str">
        <f t="shared" si="16"/>
        <v/>
      </c>
      <c r="N16" s="205" t="str">
        <f t="shared" si="21"/>
        <v/>
      </c>
      <c r="O16" s="163"/>
      <c r="P16" s="164"/>
      <c r="Q16" s="60" t="str">
        <f t="shared" si="17"/>
        <v/>
      </c>
      <c r="R16" s="8"/>
      <c r="S16" s="61"/>
      <c r="T16" s="7"/>
      <c r="U16" s="60" t="str">
        <f t="shared" si="22"/>
        <v/>
      </c>
      <c r="V16" s="8"/>
      <c r="W16" s="61"/>
      <c r="X16" s="7"/>
      <c r="Y16" s="110" t="str">
        <f t="shared" si="23"/>
        <v/>
      </c>
      <c r="Z16" s="8"/>
      <c r="AA16" s="61"/>
      <c r="AC16" s="58" t="str">
        <f t="shared" si="24"/>
        <v/>
      </c>
      <c r="AD16" s="58" t="str">
        <f t="shared" si="25"/>
        <v/>
      </c>
      <c r="AE16" s="58" t="str">
        <f t="shared" si="26"/>
        <v/>
      </c>
      <c r="AF16" s="58" t="str">
        <f t="shared" si="27"/>
        <v/>
      </c>
    </row>
    <row r="17" spans="1:32" s="58" customFormat="1" ht="22.5" customHeight="1" x14ac:dyDescent="0.15">
      <c r="A17" s="19">
        <v>5</v>
      </c>
      <c r="B17" s="35" t="str">
        <f t="shared" si="18"/>
        <v/>
      </c>
      <c r="C17" s="124"/>
      <c r="D17" s="35" t="str">
        <f t="shared" si="19"/>
        <v/>
      </c>
      <c r="E17" s="124"/>
      <c r="F17" s="138"/>
      <c r="G17" s="139"/>
      <c r="H17" s="140"/>
      <c r="I17" s="35" t="str">
        <f t="shared" si="15"/>
        <v/>
      </c>
      <c r="J17" s="36" t="str">
        <f t="shared" si="20"/>
        <v/>
      </c>
      <c r="K17" s="125"/>
      <c r="L17" s="126"/>
      <c r="M17" s="42" t="str">
        <f t="shared" si="16"/>
        <v/>
      </c>
      <c r="N17" s="205" t="str">
        <f t="shared" si="21"/>
        <v/>
      </c>
      <c r="O17" s="163"/>
      <c r="P17" s="164"/>
      <c r="Q17" s="60" t="str">
        <f t="shared" si="17"/>
        <v/>
      </c>
      <c r="R17" s="8"/>
      <c r="S17" s="61"/>
      <c r="T17" s="7"/>
      <c r="U17" s="60" t="str">
        <f t="shared" si="22"/>
        <v/>
      </c>
      <c r="V17" s="8"/>
      <c r="W17" s="61"/>
      <c r="X17" s="7"/>
      <c r="Y17" s="110" t="str">
        <f t="shared" si="23"/>
        <v/>
      </c>
      <c r="Z17" s="8"/>
      <c r="AA17" s="61"/>
      <c r="AC17" s="58" t="str">
        <f t="shared" si="24"/>
        <v/>
      </c>
      <c r="AD17" s="58" t="str">
        <f t="shared" si="25"/>
        <v/>
      </c>
      <c r="AE17" s="58" t="str">
        <f t="shared" si="26"/>
        <v/>
      </c>
      <c r="AF17" s="58" t="str">
        <f t="shared" si="27"/>
        <v/>
      </c>
    </row>
    <row r="18" spans="1:32" s="58" customFormat="1" ht="22.5" customHeight="1" x14ac:dyDescent="0.15">
      <c r="A18" s="19">
        <v>6</v>
      </c>
      <c r="B18" s="35" t="str">
        <f t="shared" si="18"/>
        <v/>
      </c>
      <c r="C18" s="124"/>
      <c r="D18" s="35" t="str">
        <f t="shared" si="19"/>
        <v/>
      </c>
      <c r="E18" s="124"/>
      <c r="F18" s="138"/>
      <c r="G18" s="139"/>
      <c r="H18" s="140"/>
      <c r="I18" s="35" t="str">
        <f t="shared" si="15"/>
        <v/>
      </c>
      <c r="J18" s="36" t="str">
        <f t="shared" si="20"/>
        <v/>
      </c>
      <c r="K18" s="125"/>
      <c r="L18" s="126"/>
      <c r="M18" s="42" t="str">
        <f t="shared" si="16"/>
        <v/>
      </c>
      <c r="N18" s="205" t="str">
        <f t="shared" si="21"/>
        <v/>
      </c>
      <c r="O18" s="163"/>
      <c r="P18" s="164"/>
      <c r="Q18" s="60" t="str">
        <f t="shared" si="17"/>
        <v/>
      </c>
      <c r="R18" s="8"/>
      <c r="S18" s="61"/>
      <c r="T18" s="7"/>
      <c r="U18" s="60" t="str">
        <f t="shared" si="22"/>
        <v/>
      </c>
      <c r="V18" s="8"/>
      <c r="W18" s="61"/>
      <c r="X18" s="7"/>
      <c r="Y18" s="110" t="str">
        <f t="shared" si="23"/>
        <v/>
      </c>
      <c r="Z18" s="8"/>
      <c r="AA18" s="61"/>
      <c r="AC18" s="58" t="str">
        <f t="shared" si="24"/>
        <v/>
      </c>
      <c r="AD18" s="58" t="str">
        <f t="shared" si="25"/>
        <v/>
      </c>
      <c r="AE18" s="58" t="str">
        <f t="shared" si="26"/>
        <v/>
      </c>
      <c r="AF18" s="58" t="str">
        <f t="shared" si="27"/>
        <v/>
      </c>
    </row>
    <row r="19" spans="1:32" s="58" customFormat="1" ht="22.5" customHeight="1" x14ac:dyDescent="0.15">
      <c r="A19" s="19">
        <v>7</v>
      </c>
      <c r="B19" s="35" t="str">
        <f t="shared" si="18"/>
        <v/>
      </c>
      <c r="C19" s="124"/>
      <c r="D19" s="35" t="str">
        <f t="shared" si="19"/>
        <v/>
      </c>
      <c r="E19" s="124"/>
      <c r="F19" s="138"/>
      <c r="G19" s="139"/>
      <c r="H19" s="140"/>
      <c r="I19" s="35" t="str">
        <f t="shared" si="15"/>
        <v/>
      </c>
      <c r="J19" s="36" t="str">
        <f t="shared" si="20"/>
        <v/>
      </c>
      <c r="K19" s="125"/>
      <c r="L19" s="126"/>
      <c r="M19" s="42" t="str">
        <f t="shared" si="16"/>
        <v/>
      </c>
      <c r="N19" s="205" t="str">
        <f t="shared" si="21"/>
        <v/>
      </c>
      <c r="O19" s="163"/>
      <c r="P19" s="164"/>
      <c r="Q19" s="60" t="str">
        <f t="shared" si="17"/>
        <v/>
      </c>
      <c r="R19" s="8"/>
      <c r="S19" s="61"/>
      <c r="T19" s="7"/>
      <c r="U19" s="60" t="str">
        <f t="shared" si="22"/>
        <v/>
      </c>
      <c r="V19" s="8"/>
      <c r="W19" s="61"/>
      <c r="X19" s="7"/>
      <c r="Y19" s="110" t="str">
        <f t="shared" si="23"/>
        <v/>
      </c>
      <c r="Z19" s="8"/>
      <c r="AA19" s="61"/>
      <c r="AC19" s="58" t="str">
        <f t="shared" si="24"/>
        <v/>
      </c>
      <c r="AD19" s="58" t="str">
        <f t="shared" si="25"/>
        <v/>
      </c>
      <c r="AE19" s="58" t="str">
        <f t="shared" si="26"/>
        <v/>
      </c>
      <c r="AF19" s="58" t="str">
        <f t="shared" si="27"/>
        <v/>
      </c>
    </row>
    <row r="20" spans="1:32" s="58" customFormat="1" ht="22.5" customHeight="1" x14ac:dyDescent="0.15">
      <c r="A20" s="19">
        <v>8</v>
      </c>
      <c r="B20" s="35" t="str">
        <f t="shared" si="18"/>
        <v/>
      </c>
      <c r="C20" s="124"/>
      <c r="D20" s="35" t="str">
        <f t="shared" si="19"/>
        <v/>
      </c>
      <c r="E20" s="124"/>
      <c r="F20" s="138"/>
      <c r="G20" s="139"/>
      <c r="H20" s="140"/>
      <c r="I20" s="35" t="str">
        <f t="shared" si="15"/>
        <v/>
      </c>
      <c r="J20" s="36" t="str">
        <f t="shared" si="20"/>
        <v/>
      </c>
      <c r="K20" s="125"/>
      <c r="L20" s="126"/>
      <c r="M20" s="42" t="str">
        <f t="shared" si="16"/>
        <v/>
      </c>
      <c r="N20" s="205" t="str">
        <f t="shared" si="21"/>
        <v/>
      </c>
      <c r="O20" s="163"/>
      <c r="P20" s="164"/>
      <c r="Q20" s="60" t="str">
        <f t="shared" si="17"/>
        <v/>
      </c>
      <c r="R20" s="8"/>
      <c r="S20" s="61"/>
      <c r="T20" s="7"/>
      <c r="U20" s="60" t="str">
        <f t="shared" si="22"/>
        <v/>
      </c>
      <c r="V20" s="8"/>
      <c r="W20" s="61"/>
      <c r="X20" s="7"/>
      <c r="Y20" s="110" t="str">
        <f t="shared" si="23"/>
        <v/>
      </c>
      <c r="Z20" s="8"/>
      <c r="AA20" s="61"/>
      <c r="AC20" s="58" t="str">
        <f t="shared" si="24"/>
        <v/>
      </c>
      <c r="AD20" s="58" t="str">
        <f t="shared" si="25"/>
        <v/>
      </c>
      <c r="AE20" s="58" t="str">
        <f t="shared" si="26"/>
        <v/>
      </c>
      <c r="AF20" s="58" t="str">
        <f t="shared" si="27"/>
        <v/>
      </c>
    </row>
    <row r="21" spans="1:32" s="58" customFormat="1" ht="22.5" customHeight="1" x14ac:dyDescent="0.15">
      <c r="A21" s="19">
        <v>9</v>
      </c>
      <c r="B21" s="35" t="str">
        <f t="shared" si="18"/>
        <v/>
      </c>
      <c r="C21" s="124"/>
      <c r="D21" s="35" t="str">
        <f t="shared" si="19"/>
        <v/>
      </c>
      <c r="E21" s="124"/>
      <c r="F21" s="138"/>
      <c r="G21" s="139"/>
      <c r="H21" s="140"/>
      <c r="I21" s="35" t="str">
        <f t="shared" si="15"/>
        <v/>
      </c>
      <c r="J21" s="36" t="str">
        <f t="shared" si="20"/>
        <v/>
      </c>
      <c r="K21" s="125"/>
      <c r="L21" s="126"/>
      <c r="M21" s="42" t="str">
        <f t="shared" si="16"/>
        <v/>
      </c>
      <c r="N21" s="205" t="str">
        <f t="shared" si="21"/>
        <v/>
      </c>
      <c r="O21" s="163"/>
      <c r="P21" s="164"/>
      <c r="Q21" s="60" t="str">
        <f t="shared" si="17"/>
        <v/>
      </c>
      <c r="R21" s="8"/>
      <c r="S21" s="61"/>
      <c r="T21" s="7"/>
      <c r="U21" s="60" t="str">
        <f t="shared" si="22"/>
        <v/>
      </c>
      <c r="V21" s="8"/>
      <c r="W21" s="61"/>
      <c r="X21" s="7"/>
      <c r="Y21" s="110" t="str">
        <f t="shared" si="23"/>
        <v/>
      </c>
      <c r="Z21" s="8"/>
      <c r="AA21" s="61"/>
      <c r="AC21" s="58" t="str">
        <f t="shared" si="24"/>
        <v/>
      </c>
      <c r="AD21" s="58" t="str">
        <f t="shared" si="25"/>
        <v/>
      </c>
      <c r="AE21" s="58" t="str">
        <f t="shared" si="26"/>
        <v/>
      </c>
      <c r="AF21" s="58" t="str">
        <f t="shared" si="27"/>
        <v/>
      </c>
    </row>
    <row r="22" spans="1:32" s="58" customFormat="1" ht="22.5" customHeight="1" x14ac:dyDescent="0.15">
      <c r="A22" s="19">
        <v>10</v>
      </c>
      <c r="B22" s="35" t="str">
        <f t="shared" si="18"/>
        <v/>
      </c>
      <c r="C22" s="124"/>
      <c r="D22" s="35" t="str">
        <f t="shared" si="19"/>
        <v/>
      </c>
      <c r="E22" s="124"/>
      <c r="F22" s="138"/>
      <c r="G22" s="139"/>
      <c r="H22" s="140"/>
      <c r="I22" s="35" t="str">
        <f t="shared" si="15"/>
        <v/>
      </c>
      <c r="J22" s="36" t="str">
        <f t="shared" si="20"/>
        <v/>
      </c>
      <c r="K22" s="125"/>
      <c r="L22" s="126"/>
      <c r="M22" s="42" t="str">
        <f t="shared" si="16"/>
        <v/>
      </c>
      <c r="N22" s="205" t="str">
        <f t="shared" si="21"/>
        <v/>
      </c>
      <c r="O22" s="163"/>
      <c r="P22" s="164"/>
      <c r="Q22" s="60" t="str">
        <f t="shared" si="17"/>
        <v/>
      </c>
      <c r="R22" s="8"/>
      <c r="S22" s="61"/>
      <c r="T22" s="7"/>
      <c r="U22" s="60" t="str">
        <f t="shared" si="22"/>
        <v/>
      </c>
      <c r="V22" s="8"/>
      <c r="W22" s="61"/>
      <c r="X22" s="7"/>
      <c r="Y22" s="110" t="str">
        <f t="shared" si="23"/>
        <v/>
      </c>
      <c r="Z22" s="8"/>
      <c r="AA22" s="61"/>
      <c r="AC22" s="58" t="str">
        <f t="shared" si="24"/>
        <v/>
      </c>
      <c r="AD22" s="58" t="str">
        <f t="shared" si="25"/>
        <v/>
      </c>
      <c r="AE22" s="58" t="str">
        <f t="shared" si="26"/>
        <v/>
      </c>
      <c r="AF22" s="58" t="str">
        <f t="shared" si="27"/>
        <v/>
      </c>
    </row>
    <row r="23" spans="1:32" s="58" customFormat="1" ht="22.5" customHeight="1" x14ac:dyDescent="0.15">
      <c r="A23" s="19">
        <v>11</v>
      </c>
      <c r="B23" s="35" t="str">
        <f t="shared" si="18"/>
        <v/>
      </c>
      <c r="C23" s="124"/>
      <c r="D23" s="35" t="str">
        <f t="shared" si="19"/>
        <v/>
      </c>
      <c r="E23" s="124"/>
      <c r="F23" s="138"/>
      <c r="G23" s="139"/>
      <c r="H23" s="140"/>
      <c r="I23" s="35" t="str">
        <f t="shared" si="15"/>
        <v/>
      </c>
      <c r="J23" s="36" t="str">
        <f t="shared" si="20"/>
        <v/>
      </c>
      <c r="K23" s="125"/>
      <c r="L23" s="126"/>
      <c r="M23" s="42" t="str">
        <f t="shared" si="16"/>
        <v/>
      </c>
      <c r="N23" s="205" t="str">
        <f t="shared" si="21"/>
        <v/>
      </c>
      <c r="O23" s="163"/>
      <c r="P23" s="164"/>
      <c r="Q23" s="60" t="str">
        <f t="shared" si="17"/>
        <v/>
      </c>
      <c r="R23" s="8"/>
      <c r="S23" s="61"/>
      <c r="T23" s="7"/>
      <c r="U23" s="60" t="str">
        <f t="shared" si="22"/>
        <v/>
      </c>
      <c r="V23" s="8"/>
      <c r="W23" s="61"/>
      <c r="X23" s="7"/>
      <c r="Y23" s="110" t="str">
        <f t="shared" si="23"/>
        <v/>
      </c>
      <c r="Z23" s="8"/>
      <c r="AA23" s="61"/>
      <c r="AC23" s="58" t="str">
        <f t="shared" si="24"/>
        <v/>
      </c>
      <c r="AD23" s="58" t="str">
        <f t="shared" si="25"/>
        <v/>
      </c>
      <c r="AE23" s="58" t="str">
        <f t="shared" si="26"/>
        <v/>
      </c>
      <c r="AF23" s="58" t="str">
        <f t="shared" si="27"/>
        <v/>
      </c>
    </row>
    <row r="24" spans="1:32" s="58" customFormat="1" ht="22.5" customHeight="1" x14ac:dyDescent="0.15">
      <c r="A24" s="19">
        <v>12</v>
      </c>
      <c r="B24" s="35" t="str">
        <f t="shared" si="18"/>
        <v/>
      </c>
      <c r="C24" s="124"/>
      <c r="D24" s="35" t="str">
        <f t="shared" si="19"/>
        <v/>
      </c>
      <c r="E24" s="124"/>
      <c r="F24" s="138"/>
      <c r="G24" s="139"/>
      <c r="H24" s="140"/>
      <c r="I24" s="35" t="str">
        <f t="shared" si="15"/>
        <v/>
      </c>
      <c r="J24" s="36" t="str">
        <f t="shared" si="20"/>
        <v/>
      </c>
      <c r="K24" s="125"/>
      <c r="L24" s="126"/>
      <c r="M24" s="42" t="str">
        <f t="shared" si="16"/>
        <v/>
      </c>
      <c r="N24" s="205" t="str">
        <f t="shared" si="21"/>
        <v/>
      </c>
      <c r="O24" s="163"/>
      <c r="P24" s="164"/>
      <c r="Q24" s="60" t="str">
        <f t="shared" si="17"/>
        <v/>
      </c>
      <c r="R24" s="8"/>
      <c r="S24" s="61"/>
      <c r="T24" s="7"/>
      <c r="U24" s="60" t="str">
        <f t="shared" si="22"/>
        <v/>
      </c>
      <c r="V24" s="8"/>
      <c r="W24" s="61"/>
      <c r="X24" s="7"/>
      <c r="Y24" s="110" t="str">
        <f t="shared" si="23"/>
        <v/>
      </c>
      <c r="Z24" s="8"/>
      <c r="AA24" s="61"/>
      <c r="AC24" s="58" t="str">
        <f t="shared" si="24"/>
        <v/>
      </c>
      <c r="AD24" s="58" t="str">
        <f t="shared" si="25"/>
        <v/>
      </c>
      <c r="AE24" s="58" t="str">
        <f t="shared" si="26"/>
        <v/>
      </c>
      <c r="AF24" s="58" t="str">
        <f t="shared" si="27"/>
        <v/>
      </c>
    </row>
    <row r="25" spans="1:32" s="58" customFormat="1" ht="22.5" customHeight="1" x14ac:dyDescent="0.15">
      <c r="A25" s="19">
        <v>13</v>
      </c>
      <c r="B25" s="35" t="str">
        <f t="shared" si="18"/>
        <v/>
      </c>
      <c r="C25" s="124"/>
      <c r="D25" s="35" t="str">
        <f t="shared" si="19"/>
        <v/>
      </c>
      <c r="E25" s="124"/>
      <c r="F25" s="138"/>
      <c r="G25" s="139"/>
      <c r="H25" s="140"/>
      <c r="I25" s="35" t="str">
        <f t="shared" si="15"/>
        <v/>
      </c>
      <c r="J25" s="36" t="str">
        <f t="shared" si="20"/>
        <v/>
      </c>
      <c r="K25" s="125"/>
      <c r="L25" s="126"/>
      <c r="M25" s="42" t="str">
        <f t="shared" si="16"/>
        <v/>
      </c>
      <c r="N25" s="205" t="str">
        <f t="shared" si="21"/>
        <v/>
      </c>
      <c r="O25" s="163"/>
      <c r="P25" s="164"/>
      <c r="Q25" s="60" t="str">
        <f t="shared" si="17"/>
        <v/>
      </c>
      <c r="R25" s="8"/>
      <c r="S25" s="61"/>
      <c r="T25" s="7"/>
      <c r="U25" s="60" t="str">
        <f t="shared" si="22"/>
        <v/>
      </c>
      <c r="V25" s="8"/>
      <c r="W25" s="61"/>
      <c r="X25" s="7"/>
      <c r="Y25" s="110" t="str">
        <f t="shared" si="23"/>
        <v/>
      </c>
      <c r="Z25" s="8"/>
      <c r="AA25" s="61"/>
      <c r="AC25" s="58" t="str">
        <f t="shared" si="24"/>
        <v/>
      </c>
      <c r="AD25" s="58" t="str">
        <f t="shared" si="25"/>
        <v/>
      </c>
      <c r="AE25" s="58" t="str">
        <f t="shared" si="26"/>
        <v/>
      </c>
      <c r="AF25" s="58" t="str">
        <f t="shared" si="27"/>
        <v/>
      </c>
    </row>
    <row r="26" spans="1:32" s="58" customFormat="1" ht="22.5" customHeight="1" x14ac:dyDescent="0.15">
      <c r="A26" s="19">
        <v>14</v>
      </c>
      <c r="B26" s="35" t="str">
        <f t="shared" si="18"/>
        <v/>
      </c>
      <c r="C26" s="124"/>
      <c r="D26" s="35" t="str">
        <f t="shared" si="19"/>
        <v/>
      </c>
      <c r="E26" s="124"/>
      <c r="F26" s="138"/>
      <c r="G26" s="139"/>
      <c r="H26" s="140"/>
      <c r="I26" s="35" t="str">
        <f t="shared" si="15"/>
        <v/>
      </c>
      <c r="J26" s="36" t="str">
        <f t="shared" si="20"/>
        <v/>
      </c>
      <c r="K26" s="125"/>
      <c r="L26" s="126"/>
      <c r="M26" s="42" t="str">
        <f t="shared" si="16"/>
        <v/>
      </c>
      <c r="N26" s="205" t="str">
        <f t="shared" si="21"/>
        <v/>
      </c>
      <c r="O26" s="163"/>
      <c r="P26" s="164"/>
      <c r="Q26" s="60" t="str">
        <f t="shared" si="17"/>
        <v/>
      </c>
      <c r="R26" s="8"/>
      <c r="S26" s="61"/>
      <c r="T26" s="7"/>
      <c r="U26" s="60" t="str">
        <f t="shared" si="22"/>
        <v/>
      </c>
      <c r="V26" s="8"/>
      <c r="W26" s="61"/>
      <c r="X26" s="7"/>
      <c r="Y26" s="110" t="str">
        <f t="shared" si="23"/>
        <v/>
      </c>
      <c r="Z26" s="8"/>
      <c r="AA26" s="61"/>
      <c r="AC26" s="58" t="str">
        <f t="shared" si="24"/>
        <v/>
      </c>
      <c r="AD26" s="58" t="str">
        <f t="shared" si="25"/>
        <v/>
      </c>
      <c r="AE26" s="58" t="str">
        <f t="shared" si="26"/>
        <v/>
      </c>
      <c r="AF26" s="58" t="str">
        <f t="shared" si="27"/>
        <v/>
      </c>
    </row>
    <row r="27" spans="1:32" s="58" customFormat="1" ht="22.5" customHeight="1" x14ac:dyDescent="0.15">
      <c r="A27" s="19">
        <v>15</v>
      </c>
      <c r="B27" s="35" t="str">
        <f t="shared" si="18"/>
        <v/>
      </c>
      <c r="C27" s="124"/>
      <c r="D27" s="35" t="str">
        <f t="shared" si="19"/>
        <v/>
      </c>
      <c r="E27" s="124"/>
      <c r="F27" s="138"/>
      <c r="G27" s="139"/>
      <c r="H27" s="140"/>
      <c r="I27" s="35" t="str">
        <f t="shared" si="15"/>
        <v/>
      </c>
      <c r="J27" s="36" t="str">
        <f t="shared" si="20"/>
        <v/>
      </c>
      <c r="K27" s="125"/>
      <c r="L27" s="126"/>
      <c r="M27" s="42" t="str">
        <f t="shared" si="16"/>
        <v/>
      </c>
      <c r="N27" s="205" t="str">
        <f t="shared" si="21"/>
        <v/>
      </c>
      <c r="O27" s="163"/>
      <c r="P27" s="164"/>
      <c r="Q27" s="60" t="str">
        <f t="shared" si="17"/>
        <v/>
      </c>
      <c r="R27" s="8"/>
      <c r="S27" s="61"/>
      <c r="T27" s="7"/>
      <c r="U27" s="60" t="str">
        <f t="shared" si="22"/>
        <v/>
      </c>
      <c r="V27" s="8"/>
      <c r="W27" s="61"/>
      <c r="X27" s="7"/>
      <c r="Y27" s="110" t="str">
        <f t="shared" si="23"/>
        <v/>
      </c>
      <c r="Z27" s="8"/>
      <c r="AA27" s="61"/>
      <c r="AC27" s="58" t="str">
        <f t="shared" si="24"/>
        <v/>
      </c>
      <c r="AD27" s="58" t="str">
        <f t="shared" si="25"/>
        <v/>
      </c>
      <c r="AE27" s="58" t="str">
        <f t="shared" si="26"/>
        <v/>
      </c>
      <c r="AF27" s="58" t="str">
        <f t="shared" si="27"/>
        <v/>
      </c>
    </row>
    <row r="28" spans="1:32" s="58" customFormat="1" ht="22.5" customHeight="1" x14ac:dyDescent="0.15">
      <c r="A28" s="19">
        <v>16</v>
      </c>
      <c r="B28" s="35" t="str">
        <f t="shared" si="18"/>
        <v/>
      </c>
      <c r="C28" s="124"/>
      <c r="D28" s="35" t="str">
        <f t="shared" si="19"/>
        <v/>
      </c>
      <c r="E28" s="124"/>
      <c r="F28" s="138"/>
      <c r="G28" s="139"/>
      <c r="H28" s="140"/>
      <c r="I28" s="35" t="str">
        <f t="shared" si="15"/>
        <v/>
      </c>
      <c r="J28" s="36" t="str">
        <f t="shared" si="20"/>
        <v/>
      </c>
      <c r="K28" s="125"/>
      <c r="L28" s="126"/>
      <c r="M28" s="42" t="str">
        <f t="shared" si="16"/>
        <v/>
      </c>
      <c r="N28" s="205" t="str">
        <f t="shared" si="21"/>
        <v/>
      </c>
      <c r="O28" s="163"/>
      <c r="P28" s="164"/>
      <c r="Q28" s="60" t="str">
        <f t="shared" si="17"/>
        <v/>
      </c>
      <c r="R28" s="8"/>
      <c r="S28" s="61"/>
      <c r="T28" s="7"/>
      <c r="U28" s="60" t="str">
        <f t="shared" si="22"/>
        <v/>
      </c>
      <c r="V28" s="8"/>
      <c r="W28" s="61"/>
      <c r="X28" s="7"/>
      <c r="Y28" s="110" t="str">
        <f t="shared" si="23"/>
        <v/>
      </c>
      <c r="Z28" s="8"/>
      <c r="AA28" s="61"/>
      <c r="AC28" s="58" t="str">
        <f t="shared" si="24"/>
        <v/>
      </c>
      <c r="AD28" s="58" t="str">
        <f t="shared" si="25"/>
        <v/>
      </c>
      <c r="AE28" s="58" t="str">
        <f t="shared" si="26"/>
        <v/>
      </c>
      <c r="AF28" s="58" t="str">
        <f t="shared" si="27"/>
        <v/>
      </c>
    </row>
    <row r="29" spans="1:32" s="58" customFormat="1" ht="22.5" customHeight="1" x14ac:dyDescent="0.15">
      <c r="A29" s="19">
        <v>17</v>
      </c>
      <c r="B29" s="35" t="str">
        <f t="shared" si="18"/>
        <v/>
      </c>
      <c r="C29" s="124"/>
      <c r="D29" s="35" t="str">
        <f t="shared" si="19"/>
        <v/>
      </c>
      <c r="E29" s="124"/>
      <c r="F29" s="138"/>
      <c r="G29" s="139"/>
      <c r="H29" s="140"/>
      <c r="I29" s="35" t="str">
        <f t="shared" si="15"/>
        <v/>
      </c>
      <c r="J29" s="36" t="str">
        <f t="shared" si="20"/>
        <v/>
      </c>
      <c r="K29" s="125"/>
      <c r="L29" s="126"/>
      <c r="M29" s="42" t="str">
        <f t="shared" si="16"/>
        <v/>
      </c>
      <c r="N29" s="205" t="str">
        <f t="shared" si="21"/>
        <v/>
      </c>
      <c r="O29" s="163"/>
      <c r="P29" s="164"/>
      <c r="Q29" s="60" t="str">
        <f t="shared" si="17"/>
        <v/>
      </c>
      <c r="R29" s="8"/>
      <c r="S29" s="61"/>
      <c r="T29" s="7"/>
      <c r="U29" s="60" t="str">
        <f t="shared" si="22"/>
        <v/>
      </c>
      <c r="V29" s="8"/>
      <c r="W29" s="61"/>
      <c r="X29" s="7"/>
      <c r="Y29" s="110" t="str">
        <f t="shared" si="23"/>
        <v/>
      </c>
      <c r="Z29" s="8"/>
      <c r="AA29" s="61"/>
      <c r="AC29" s="58" t="str">
        <f t="shared" si="24"/>
        <v/>
      </c>
      <c r="AD29" s="58" t="str">
        <f t="shared" si="25"/>
        <v/>
      </c>
      <c r="AE29" s="58" t="str">
        <f t="shared" si="26"/>
        <v/>
      </c>
      <c r="AF29" s="58" t="str">
        <f t="shared" si="27"/>
        <v/>
      </c>
    </row>
    <row r="30" spans="1:32" s="58" customFormat="1" ht="22.5" customHeight="1" x14ac:dyDescent="0.15">
      <c r="A30" s="19">
        <v>18</v>
      </c>
      <c r="B30" s="35" t="str">
        <f t="shared" si="18"/>
        <v/>
      </c>
      <c r="C30" s="124"/>
      <c r="D30" s="35" t="str">
        <f t="shared" si="19"/>
        <v/>
      </c>
      <c r="E30" s="124"/>
      <c r="F30" s="138"/>
      <c r="G30" s="139"/>
      <c r="H30" s="140"/>
      <c r="I30" s="35" t="str">
        <f t="shared" si="15"/>
        <v/>
      </c>
      <c r="J30" s="36" t="str">
        <f t="shared" si="20"/>
        <v/>
      </c>
      <c r="K30" s="125"/>
      <c r="L30" s="126"/>
      <c r="M30" s="42" t="str">
        <f t="shared" si="16"/>
        <v/>
      </c>
      <c r="N30" s="205" t="str">
        <f t="shared" si="21"/>
        <v/>
      </c>
      <c r="O30" s="163"/>
      <c r="P30" s="164"/>
      <c r="Q30" s="60" t="str">
        <f t="shared" si="17"/>
        <v/>
      </c>
      <c r="R30" s="8"/>
      <c r="S30" s="61"/>
      <c r="T30" s="7"/>
      <c r="U30" s="60" t="str">
        <f t="shared" si="22"/>
        <v/>
      </c>
      <c r="V30" s="8"/>
      <c r="W30" s="61"/>
      <c r="X30" s="7"/>
      <c r="Y30" s="110" t="str">
        <f t="shared" si="23"/>
        <v/>
      </c>
      <c r="Z30" s="8"/>
      <c r="AA30" s="61"/>
      <c r="AC30" s="58" t="str">
        <f t="shared" si="24"/>
        <v/>
      </c>
      <c r="AD30" s="58" t="str">
        <f t="shared" si="25"/>
        <v/>
      </c>
      <c r="AE30" s="58" t="str">
        <f t="shared" si="26"/>
        <v/>
      </c>
      <c r="AF30" s="58" t="str">
        <f t="shared" si="27"/>
        <v/>
      </c>
    </row>
    <row r="31" spans="1:32" s="58" customFormat="1" ht="22.5" customHeight="1" x14ac:dyDescent="0.15">
      <c r="A31" s="19">
        <v>19</v>
      </c>
      <c r="B31" s="35" t="str">
        <f t="shared" si="18"/>
        <v/>
      </c>
      <c r="C31" s="124"/>
      <c r="D31" s="35" t="str">
        <f t="shared" si="19"/>
        <v/>
      </c>
      <c r="E31" s="124"/>
      <c r="F31" s="138"/>
      <c r="G31" s="139"/>
      <c r="H31" s="140"/>
      <c r="I31" s="35" t="str">
        <f t="shared" si="15"/>
        <v/>
      </c>
      <c r="J31" s="36" t="str">
        <f t="shared" si="20"/>
        <v/>
      </c>
      <c r="K31" s="125"/>
      <c r="L31" s="126"/>
      <c r="M31" s="42" t="str">
        <f t="shared" si="16"/>
        <v/>
      </c>
      <c r="N31" s="205" t="str">
        <f t="shared" si="21"/>
        <v/>
      </c>
      <c r="O31" s="163"/>
      <c r="P31" s="164"/>
      <c r="Q31" s="60" t="str">
        <f t="shared" si="17"/>
        <v/>
      </c>
      <c r="R31" s="8"/>
      <c r="S31" s="61"/>
      <c r="T31" s="7"/>
      <c r="U31" s="60" t="str">
        <f t="shared" si="22"/>
        <v/>
      </c>
      <c r="V31" s="8"/>
      <c r="W31" s="61"/>
      <c r="X31" s="7"/>
      <c r="Y31" s="110" t="str">
        <f t="shared" si="23"/>
        <v/>
      </c>
      <c r="Z31" s="8"/>
      <c r="AA31" s="61"/>
      <c r="AC31" s="58" t="str">
        <f t="shared" si="24"/>
        <v/>
      </c>
      <c r="AD31" s="58" t="str">
        <f t="shared" si="25"/>
        <v/>
      </c>
      <c r="AE31" s="58" t="str">
        <f t="shared" si="26"/>
        <v/>
      </c>
      <c r="AF31" s="58" t="str">
        <f t="shared" si="27"/>
        <v/>
      </c>
    </row>
    <row r="32" spans="1:32" s="58" customFormat="1" ht="22.5" customHeight="1" x14ac:dyDescent="0.15">
      <c r="A32" s="19">
        <v>20</v>
      </c>
      <c r="B32" s="35" t="str">
        <f t="shared" si="18"/>
        <v/>
      </c>
      <c r="C32" s="124"/>
      <c r="D32" s="35" t="str">
        <f t="shared" si="19"/>
        <v/>
      </c>
      <c r="E32" s="124"/>
      <c r="F32" s="138"/>
      <c r="G32" s="139"/>
      <c r="H32" s="140"/>
      <c r="I32" s="35" t="str">
        <f t="shared" si="15"/>
        <v/>
      </c>
      <c r="J32" s="36" t="str">
        <f t="shared" si="20"/>
        <v/>
      </c>
      <c r="K32" s="125"/>
      <c r="L32" s="126"/>
      <c r="M32" s="42" t="str">
        <f t="shared" si="16"/>
        <v/>
      </c>
      <c r="N32" s="205" t="str">
        <f t="shared" si="21"/>
        <v/>
      </c>
      <c r="O32" s="163"/>
      <c r="P32" s="164"/>
      <c r="Q32" s="60" t="str">
        <f t="shared" si="17"/>
        <v/>
      </c>
      <c r="R32" s="8"/>
      <c r="S32" s="61"/>
      <c r="T32" s="7"/>
      <c r="U32" s="60" t="str">
        <f t="shared" si="22"/>
        <v/>
      </c>
      <c r="V32" s="8"/>
      <c r="W32" s="61"/>
      <c r="X32" s="7"/>
      <c r="Y32" s="110" t="str">
        <f t="shared" si="23"/>
        <v/>
      </c>
      <c r="Z32" s="8"/>
      <c r="AA32" s="61"/>
      <c r="AC32" s="58" t="str">
        <f t="shared" si="24"/>
        <v/>
      </c>
      <c r="AD32" s="58" t="str">
        <f t="shared" si="25"/>
        <v/>
      </c>
      <c r="AE32" s="58" t="str">
        <f t="shared" si="26"/>
        <v/>
      </c>
      <c r="AF32" s="58" t="str">
        <f t="shared" si="27"/>
        <v/>
      </c>
    </row>
    <row r="33" spans="1:32" s="58" customFormat="1" ht="22.5" customHeight="1" x14ac:dyDescent="0.15">
      <c r="A33" s="19">
        <v>21</v>
      </c>
      <c r="B33" s="35" t="str">
        <f t="shared" si="18"/>
        <v/>
      </c>
      <c r="C33" s="124"/>
      <c r="D33" s="35" t="str">
        <f t="shared" si="19"/>
        <v/>
      </c>
      <c r="E33" s="124"/>
      <c r="F33" s="138"/>
      <c r="G33" s="139"/>
      <c r="H33" s="140"/>
      <c r="I33" s="35" t="str">
        <f t="shared" si="15"/>
        <v/>
      </c>
      <c r="J33" s="36" t="str">
        <f t="shared" si="20"/>
        <v/>
      </c>
      <c r="K33" s="125"/>
      <c r="L33" s="126"/>
      <c r="M33" s="42" t="str">
        <f t="shared" si="16"/>
        <v/>
      </c>
      <c r="N33" s="205" t="str">
        <f t="shared" si="21"/>
        <v/>
      </c>
      <c r="O33" s="163"/>
      <c r="P33" s="164"/>
      <c r="Q33" s="60" t="str">
        <f t="shared" si="17"/>
        <v/>
      </c>
      <c r="R33" s="8"/>
      <c r="S33" s="61"/>
      <c r="T33" s="7"/>
      <c r="U33" s="60" t="str">
        <f t="shared" si="22"/>
        <v/>
      </c>
      <c r="V33" s="8"/>
      <c r="W33" s="61"/>
      <c r="X33" s="7"/>
      <c r="Y33" s="110" t="str">
        <f t="shared" si="23"/>
        <v/>
      </c>
      <c r="Z33" s="8"/>
      <c r="AA33" s="61"/>
      <c r="AC33" s="58" t="str">
        <f t="shared" si="24"/>
        <v/>
      </c>
      <c r="AD33" s="58" t="str">
        <f t="shared" si="25"/>
        <v/>
      </c>
      <c r="AE33" s="58" t="str">
        <f t="shared" si="26"/>
        <v/>
      </c>
      <c r="AF33" s="58" t="str">
        <f t="shared" si="27"/>
        <v/>
      </c>
    </row>
    <row r="34" spans="1:32" s="58" customFormat="1" ht="22.5" customHeight="1" x14ac:dyDescent="0.15">
      <c r="A34" s="19">
        <v>22</v>
      </c>
      <c r="B34" s="35" t="str">
        <f t="shared" si="18"/>
        <v/>
      </c>
      <c r="C34" s="124"/>
      <c r="D34" s="35" t="str">
        <f t="shared" si="19"/>
        <v/>
      </c>
      <c r="E34" s="124"/>
      <c r="F34" s="138"/>
      <c r="G34" s="139"/>
      <c r="H34" s="140"/>
      <c r="I34" s="35" t="str">
        <f t="shared" si="15"/>
        <v/>
      </c>
      <c r="J34" s="36" t="str">
        <f t="shared" si="20"/>
        <v/>
      </c>
      <c r="K34" s="125"/>
      <c r="L34" s="126"/>
      <c r="M34" s="42" t="str">
        <f t="shared" si="16"/>
        <v/>
      </c>
      <c r="N34" s="205" t="str">
        <f t="shared" si="21"/>
        <v/>
      </c>
      <c r="O34" s="163"/>
      <c r="P34" s="164"/>
      <c r="Q34" s="60" t="str">
        <f t="shared" si="17"/>
        <v/>
      </c>
      <c r="R34" s="8"/>
      <c r="S34" s="61"/>
      <c r="T34" s="7"/>
      <c r="U34" s="60" t="str">
        <f t="shared" si="22"/>
        <v/>
      </c>
      <c r="V34" s="8"/>
      <c r="W34" s="61"/>
      <c r="X34" s="7"/>
      <c r="Y34" s="110" t="str">
        <f t="shared" si="23"/>
        <v/>
      </c>
      <c r="Z34" s="8"/>
      <c r="AA34" s="61"/>
      <c r="AC34" s="58" t="str">
        <f t="shared" si="24"/>
        <v/>
      </c>
      <c r="AD34" s="58" t="str">
        <f t="shared" si="25"/>
        <v/>
      </c>
      <c r="AE34" s="58" t="str">
        <f t="shared" si="26"/>
        <v/>
      </c>
      <c r="AF34" s="58" t="str">
        <f t="shared" si="27"/>
        <v/>
      </c>
    </row>
    <row r="35" spans="1:32" s="58" customFormat="1" ht="22.5" customHeight="1" x14ac:dyDescent="0.15">
      <c r="A35" s="19">
        <v>23</v>
      </c>
      <c r="B35" s="35" t="str">
        <f t="shared" si="18"/>
        <v/>
      </c>
      <c r="C35" s="124"/>
      <c r="D35" s="35" t="str">
        <f t="shared" si="19"/>
        <v/>
      </c>
      <c r="E35" s="124"/>
      <c r="F35" s="138"/>
      <c r="G35" s="139"/>
      <c r="H35" s="140"/>
      <c r="I35" s="35" t="str">
        <f t="shared" si="15"/>
        <v/>
      </c>
      <c r="J35" s="36" t="str">
        <f t="shared" si="20"/>
        <v/>
      </c>
      <c r="K35" s="125"/>
      <c r="L35" s="126"/>
      <c r="M35" s="42" t="str">
        <f t="shared" si="16"/>
        <v/>
      </c>
      <c r="N35" s="205" t="str">
        <f t="shared" si="21"/>
        <v/>
      </c>
      <c r="O35" s="163"/>
      <c r="P35" s="164"/>
      <c r="Q35" s="60" t="str">
        <f t="shared" si="17"/>
        <v/>
      </c>
      <c r="R35" s="8"/>
      <c r="S35" s="61"/>
      <c r="T35" s="7"/>
      <c r="U35" s="60" t="str">
        <f t="shared" si="22"/>
        <v/>
      </c>
      <c r="V35" s="8"/>
      <c r="W35" s="61"/>
      <c r="X35" s="7"/>
      <c r="Y35" s="110" t="str">
        <f t="shared" si="23"/>
        <v/>
      </c>
      <c r="Z35" s="8"/>
      <c r="AA35" s="61"/>
      <c r="AC35" s="58" t="str">
        <f t="shared" si="24"/>
        <v/>
      </c>
      <c r="AD35" s="58" t="str">
        <f t="shared" si="25"/>
        <v/>
      </c>
      <c r="AE35" s="58" t="str">
        <f t="shared" si="26"/>
        <v/>
      </c>
      <c r="AF35" s="58" t="str">
        <f t="shared" si="27"/>
        <v/>
      </c>
    </row>
    <row r="36" spans="1:32" s="58" customFormat="1" ht="22.5" customHeight="1" x14ac:dyDescent="0.15">
      <c r="A36" s="19">
        <v>24</v>
      </c>
      <c r="B36" s="35" t="str">
        <f t="shared" si="18"/>
        <v/>
      </c>
      <c r="C36" s="124"/>
      <c r="D36" s="35" t="str">
        <f t="shared" si="19"/>
        <v/>
      </c>
      <c r="E36" s="124"/>
      <c r="F36" s="138"/>
      <c r="G36" s="139"/>
      <c r="H36" s="140"/>
      <c r="I36" s="35" t="str">
        <f t="shared" si="15"/>
        <v/>
      </c>
      <c r="J36" s="36" t="str">
        <f t="shared" si="20"/>
        <v/>
      </c>
      <c r="K36" s="125"/>
      <c r="L36" s="126"/>
      <c r="M36" s="42" t="str">
        <f t="shared" si="16"/>
        <v/>
      </c>
      <c r="N36" s="205" t="str">
        <f t="shared" si="21"/>
        <v/>
      </c>
      <c r="O36" s="163"/>
      <c r="P36" s="164"/>
      <c r="Q36" s="60" t="str">
        <f t="shared" si="17"/>
        <v/>
      </c>
      <c r="R36" s="8"/>
      <c r="S36" s="61"/>
      <c r="T36" s="7"/>
      <c r="U36" s="60" t="str">
        <f t="shared" si="22"/>
        <v/>
      </c>
      <c r="V36" s="8"/>
      <c r="W36" s="61"/>
      <c r="X36" s="7"/>
      <c r="Y36" s="110" t="str">
        <f t="shared" si="23"/>
        <v/>
      </c>
      <c r="Z36" s="8"/>
      <c r="AA36" s="61"/>
      <c r="AC36" s="58" t="str">
        <f t="shared" si="24"/>
        <v/>
      </c>
      <c r="AD36" s="58" t="str">
        <f t="shared" si="25"/>
        <v/>
      </c>
      <c r="AE36" s="58" t="str">
        <f t="shared" si="26"/>
        <v/>
      </c>
      <c r="AF36" s="58" t="str">
        <f t="shared" si="27"/>
        <v/>
      </c>
    </row>
    <row r="37" spans="1:32" s="58" customFormat="1" ht="22.5" customHeight="1" x14ac:dyDescent="0.15">
      <c r="A37" s="19">
        <v>25</v>
      </c>
      <c r="B37" s="35" t="str">
        <f t="shared" si="18"/>
        <v/>
      </c>
      <c r="C37" s="124"/>
      <c r="D37" s="35" t="str">
        <f t="shared" si="19"/>
        <v/>
      </c>
      <c r="E37" s="124"/>
      <c r="F37" s="138"/>
      <c r="G37" s="139"/>
      <c r="H37" s="140"/>
      <c r="I37" s="35" t="str">
        <f t="shared" si="15"/>
        <v/>
      </c>
      <c r="J37" s="36" t="str">
        <f t="shared" si="20"/>
        <v/>
      </c>
      <c r="K37" s="125"/>
      <c r="L37" s="126"/>
      <c r="M37" s="42" t="str">
        <f t="shared" si="16"/>
        <v/>
      </c>
      <c r="N37" s="205" t="str">
        <f t="shared" si="21"/>
        <v/>
      </c>
      <c r="O37" s="163"/>
      <c r="P37" s="164"/>
      <c r="Q37" s="60" t="str">
        <f t="shared" si="17"/>
        <v/>
      </c>
      <c r="R37" s="8"/>
      <c r="S37" s="61"/>
      <c r="T37" s="7"/>
      <c r="U37" s="60" t="str">
        <f t="shared" si="22"/>
        <v/>
      </c>
      <c r="V37" s="8"/>
      <c r="W37" s="61"/>
      <c r="X37" s="7"/>
      <c r="Y37" s="110" t="str">
        <f t="shared" si="23"/>
        <v/>
      </c>
      <c r="Z37" s="8"/>
      <c r="AA37" s="61"/>
      <c r="AC37" s="58" t="str">
        <f t="shared" si="24"/>
        <v/>
      </c>
      <c r="AD37" s="58" t="str">
        <f t="shared" si="25"/>
        <v/>
      </c>
      <c r="AE37" s="58" t="str">
        <f t="shared" si="26"/>
        <v/>
      </c>
      <c r="AF37" s="58" t="str">
        <f t="shared" si="27"/>
        <v/>
      </c>
    </row>
    <row r="38" spans="1:32" s="58" customFormat="1" ht="22.5" customHeight="1" x14ac:dyDescent="0.15">
      <c r="A38" s="19">
        <v>26</v>
      </c>
      <c r="B38" s="35" t="str">
        <f t="shared" si="18"/>
        <v/>
      </c>
      <c r="C38" s="124"/>
      <c r="D38" s="35" t="str">
        <f t="shared" si="19"/>
        <v/>
      </c>
      <c r="E38" s="124"/>
      <c r="F38" s="138"/>
      <c r="G38" s="139"/>
      <c r="H38" s="140"/>
      <c r="I38" s="35" t="str">
        <f t="shared" si="15"/>
        <v/>
      </c>
      <c r="J38" s="36" t="str">
        <f t="shared" si="20"/>
        <v/>
      </c>
      <c r="K38" s="125"/>
      <c r="L38" s="126"/>
      <c r="M38" s="42" t="str">
        <f t="shared" si="16"/>
        <v/>
      </c>
      <c r="N38" s="205" t="str">
        <f t="shared" si="21"/>
        <v/>
      </c>
      <c r="O38" s="163"/>
      <c r="P38" s="164"/>
      <c r="Q38" s="60" t="str">
        <f t="shared" si="17"/>
        <v/>
      </c>
      <c r="R38" s="8"/>
      <c r="S38" s="61"/>
      <c r="T38" s="7"/>
      <c r="U38" s="60" t="str">
        <f t="shared" si="22"/>
        <v/>
      </c>
      <c r="V38" s="8"/>
      <c r="W38" s="61"/>
      <c r="X38" s="7"/>
      <c r="Y38" s="110" t="str">
        <f t="shared" si="23"/>
        <v/>
      </c>
      <c r="Z38" s="8"/>
      <c r="AA38" s="61"/>
      <c r="AC38" s="58" t="str">
        <f t="shared" si="24"/>
        <v/>
      </c>
      <c r="AD38" s="58" t="str">
        <f t="shared" si="25"/>
        <v/>
      </c>
      <c r="AE38" s="58" t="str">
        <f t="shared" si="26"/>
        <v/>
      </c>
      <c r="AF38" s="58" t="str">
        <f t="shared" si="27"/>
        <v/>
      </c>
    </row>
    <row r="39" spans="1:32" s="58" customFormat="1" ht="22.5" customHeight="1" x14ac:dyDescent="0.15">
      <c r="A39" s="19">
        <v>27</v>
      </c>
      <c r="B39" s="35" t="str">
        <f t="shared" si="18"/>
        <v/>
      </c>
      <c r="C39" s="124"/>
      <c r="D39" s="35" t="str">
        <f t="shared" si="19"/>
        <v/>
      </c>
      <c r="E39" s="124"/>
      <c r="F39" s="138"/>
      <c r="G39" s="139"/>
      <c r="H39" s="140"/>
      <c r="I39" s="35" t="str">
        <f t="shared" si="15"/>
        <v/>
      </c>
      <c r="J39" s="36" t="str">
        <f t="shared" si="20"/>
        <v/>
      </c>
      <c r="K39" s="125"/>
      <c r="L39" s="126"/>
      <c r="M39" s="42" t="str">
        <f t="shared" si="16"/>
        <v/>
      </c>
      <c r="N39" s="205" t="str">
        <f t="shared" si="21"/>
        <v/>
      </c>
      <c r="O39" s="163"/>
      <c r="P39" s="164"/>
      <c r="Q39" s="60" t="str">
        <f t="shared" si="17"/>
        <v/>
      </c>
      <c r="R39" s="8"/>
      <c r="S39" s="61"/>
      <c r="T39" s="7"/>
      <c r="U39" s="60" t="str">
        <f t="shared" si="22"/>
        <v/>
      </c>
      <c r="V39" s="8"/>
      <c r="W39" s="61"/>
      <c r="X39" s="7"/>
      <c r="Y39" s="110" t="str">
        <f t="shared" si="23"/>
        <v/>
      </c>
      <c r="Z39" s="8"/>
      <c r="AA39" s="61"/>
      <c r="AC39" s="58" t="str">
        <f t="shared" si="24"/>
        <v/>
      </c>
      <c r="AD39" s="58" t="str">
        <f t="shared" si="25"/>
        <v/>
      </c>
      <c r="AE39" s="58" t="str">
        <f t="shared" si="26"/>
        <v/>
      </c>
      <c r="AF39" s="58" t="str">
        <f t="shared" si="27"/>
        <v/>
      </c>
    </row>
    <row r="40" spans="1:32" s="58" customFormat="1" ht="22.5" customHeight="1" x14ac:dyDescent="0.15">
      <c r="A40" s="19">
        <v>28</v>
      </c>
      <c r="B40" s="35" t="str">
        <f t="shared" si="18"/>
        <v/>
      </c>
      <c r="C40" s="124"/>
      <c r="D40" s="35" t="str">
        <f t="shared" si="19"/>
        <v/>
      </c>
      <c r="E40" s="124"/>
      <c r="F40" s="138"/>
      <c r="G40" s="139"/>
      <c r="H40" s="140"/>
      <c r="I40" s="35" t="str">
        <f t="shared" si="15"/>
        <v/>
      </c>
      <c r="J40" s="36" t="str">
        <f t="shared" si="20"/>
        <v/>
      </c>
      <c r="K40" s="125"/>
      <c r="L40" s="126"/>
      <c r="M40" s="42" t="str">
        <f t="shared" si="16"/>
        <v/>
      </c>
      <c r="N40" s="205" t="str">
        <f t="shared" si="21"/>
        <v/>
      </c>
      <c r="O40" s="163"/>
      <c r="P40" s="164"/>
      <c r="Q40" s="60" t="str">
        <f t="shared" si="17"/>
        <v/>
      </c>
      <c r="R40" s="8"/>
      <c r="S40" s="61"/>
      <c r="T40" s="7"/>
      <c r="U40" s="60" t="str">
        <f t="shared" si="22"/>
        <v/>
      </c>
      <c r="V40" s="8"/>
      <c r="W40" s="61"/>
      <c r="X40" s="7"/>
      <c r="Y40" s="110" t="str">
        <f t="shared" si="23"/>
        <v/>
      </c>
      <c r="Z40" s="8"/>
      <c r="AA40" s="61"/>
      <c r="AC40" s="58" t="str">
        <f t="shared" si="24"/>
        <v/>
      </c>
      <c r="AD40" s="58" t="str">
        <f t="shared" si="25"/>
        <v/>
      </c>
      <c r="AE40" s="58" t="str">
        <f t="shared" si="26"/>
        <v/>
      </c>
      <c r="AF40" s="58" t="str">
        <f t="shared" si="27"/>
        <v/>
      </c>
    </row>
    <row r="41" spans="1:32" s="58" customFormat="1" ht="22.5" customHeight="1" x14ac:dyDescent="0.15">
      <c r="A41" s="19">
        <v>29</v>
      </c>
      <c r="B41" s="35" t="str">
        <f t="shared" si="18"/>
        <v/>
      </c>
      <c r="C41" s="124"/>
      <c r="D41" s="35" t="str">
        <f t="shared" si="19"/>
        <v/>
      </c>
      <c r="E41" s="124"/>
      <c r="F41" s="138"/>
      <c r="G41" s="139"/>
      <c r="H41" s="140"/>
      <c r="I41" s="35" t="str">
        <f t="shared" si="15"/>
        <v/>
      </c>
      <c r="J41" s="36" t="str">
        <f t="shared" si="20"/>
        <v/>
      </c>
      <c r="K41" s="125"/>
      <c r="L41" s="126"/>
      <c r="M41" s="42" t="str">
        <f t="shared" si="16"/>
        <v/>
      </c>
      <c r="N41" s="205" t="str">
        <f t="shared" si="21"/>
        <v/>
      </c>
      <c r="O41" s="163"/>
      <c r="P41" s="164"/>
      <c r="Q41" s="60" t="str">
        <f t="shared" si="17"/>
        <v/>
      </c>
      <c r="R41" s="8"/>
      <c r="S41" s="61"/>
      <c r="T41" s="7"/>
      <c r="U41" s="60" t="str">
        <f t="shared" si="22"/>
        <v/>
      </c>
      <c r="V41" s="8"/>
      <c r="W41" s="61"/>
      <c r="X41" s="7"/>
      <c r="Y41" s="110" t="str">
        <f t="shared" si="23"/>
        <v/>
      </c>
      <c r="Z41" s="8"/>
      <c r="AA41" s="61"/>
      <c r="AC41" s="58" t="str">
        <f t="shared" si="24"/>
        <v/>
      </c>
      <c r="AD41" s="58" t="str">
        <f t="shared" si="25"/>
        <v/>
      </c>
      <c r="AE41" s="58" t="str">
        <f t="shared" si="26"/>
        <v/>
      </c>
      <c r="AF41" s="58" t="str">
        <f t="shared" si="27"/>
        <v/>
      </c>
    </row>
    <row r="42" spans="1:32" s="58" customFormat="1" ht="22.5" customHeight="1" x14ac:dyDescent="0.15">
      <c r="A42" s="19">
        <v>30</v>
      </c>
      <c r="B42" s="35" t="str">
        <f t="shared" si="18"/>
        <v/>
      </c>
      <c r="C42" s="124"/>
      <c r="D42" s="35" t="str">
        <f t="shared" si="19"/>
        <v/>
      </c>
      <c r="E42" s="124"/>
      <c r="F42" s="138"/>
      <c r="G42" s="139"/>
      <c r="H42" s="140"/>
      <c r="I42" s="35" t="str">
        <f t="shared" si="15"/>
        <v/>
      </c>
      <c r="J42" s="36" t="str">
        <f t="shared" si="20"/>
        <v/>
      </c>
      <c r="K42" s="125"/>
      <c r="L42" s="126"/>
      <c r="M42" s="42" t="str">
        <f t="shared" si="16"/>
        <v/>
      </c>
      <c r="N42" s="205" t="str">
        <f t="shared" si="21"/>
        <v/>
      </c>
      <c r="O42" s="163"/>
      <c r="P42" s="164"/>
      <c r="Q42" s="60" t="str">
        <f t="shared" si="17"/>
        <v/>
      </c>
      <c r="R42" s="8"/>
      <c r="S42" s="61"/>
      <c r="T42" s="7"/>
      <c r="U42" s="60" t="str">
        <f t="shared" si="22"/>
        <v/>
      </c>
      <c r="V42" s="8"/>
      <c r="W42" s="61"/>
      <c r="X42" s="7"/>
      <c r="Y42" s="110" t="str">
        <f t="shared" si="23"/>
        <v/>
      </c>
      <c r="Z42" s="8"/>
      <c r="AA42" s="61"/>
      <c r="AC42" s="58" t="str">
        <f t="shared" si="24"/>
        <v/>
      </c>
      <c r="AD42" s="58" t="str">
        <f t="shared" si="25"/>
        <v/>
      </c>
      <c r="AE42" s="58" t="str">
        <f t="shared" si="26"/>
        <v/>
      </c>
      <c r="AF42" s="58" t="str">
        <f t="shared" si="27"/>
        <v/>
      </c>
    </row>
    <row r="43" spans="1:32" s="58" customFormat="1" ht="22.5" customHeight="1" x14ac:dyDescent="0.15">
      <c r="A43" s="19">
        <v>31</v>
      </c>
      <c r="B43" s="35" t="str">
        <f t="shared" si="18"/>
        <v/>
      </c>
      <c r="C43" s="124"/>
      <c r="D43" s="35" t="str">
        <f t="shared" si="19"/>
        <v/>
      </c>
      <c r="E43" s="124"/>
      <c r="F43" s="138"/>
      <c r="G43" s="139"/>
      <c r="H43" s="140"/>
      <c r="I43" s="35" t="str">
        <f t="shared" si="15"/>
        <v/>
      </c>
      <c r="J43" s="36" t="str">
        <f t="shared" si="20"/>
        <v/>
      </c>
      <c r="K43" s="125"/>
      <c r="L43" s="126"/>
      <c r="M43" s="42" t="str">
        <f t="shared" si="16"/>
        <v/>
      </c>
      <c r="N43" s="205" t="str">
        <f t="shared" si="21"/>
        <v/>
      </c>
      <c r="O43" s="163"/>
      <c r="P43" s="164"/>
      <c r="Q43" s="60" t="str">
        <f t="shared" si="17"/>
        <v/>
      </c>
      <c r="R43" s="8"/>
      <c r="S43" s="61"/>
      <c r="T43" s="7"/>
      <c r="U43" s="60" t="str">
        <f t="shared" si="22"/>
        <v/>
      </c>
      <c r="V43" s="8"/>
      <c r="W43" s="61"/>
      <c r="X43" s="7"/>
      <c r="Y43" s="110" t="str">
        <f t="shared" si="23"/>
        <v/>
      </c>
      <c r="Z43" s="8"/>
      <c r="AA43" s="61"/>
      <c r="AC43" s="58" t="str">
        <f t="shared" si="24"/>
        <v/>
      </c>
      <c r="AD43" s="58" t="str">
        <f t="shared" si="25"/>
        <v/>
      </c>
      <c r="AE43" s="58" t="str">
        <f t="shared" si="26"/>
        <v/>
      </c>
      <c r="AF43" s="58" t="str">
        <f t="shared" si="27"/>
        <v/>
      </c>
    </row>
    <row r="44" spans="1:32" s="58" customFormat="1" ht="22.5" customHeight="1" x14ac:dyDescent="0.15">
      <c r="A44" s="19">
        <v>32</v>
      </c>
      <c r="B44" s="35" t="str">
        <f t="shared" si="18"/>
        <v/>
      </c>
      <c r="C44" s="124"/>
      <c r="D44" s="35" t="str">
        <f t="shared" si="19"/>
        <v/>
      </c>
      <c r="E44" s="124"/>
      <c r="F44" s="138"/>
      <c r="G44" s="139"/>
      <c r="H44" s="140"/>
      <c r="I44" s="35" t="str">
        <f t="shared" si="15"/>
        <v/>
      </c>
      <c r="J44" s="36" t="str">
        <f t="shared" si="20"/>
        <v/>
      </c>
      <c r="K44" s="125"/>
      <c r="L44" s="126"/>
      <c r="M44" s="42" t="str">
        <f t="shared" si="16"/>
        <v/>
      </c>
      <c r="N44" s="205" t="str">
        <f t="shared" si="21"/>
        <v/>
      </c>
      <c r="O44" s="163"/>
      <c r="P44" s="164"/>
      <c r="Q44" s="60" t="str">
        <f t="shared" si="17"/>
        <v/>
      </c>
      <c r="R44" s="8"/>
      <c r="S44" s="61"/>
      <c r="T44" s="7"/>
      <c r="U44" s="60" t="str">
        <f t="shared" si="22"/>
        <v/>
      </c>
      <c r="V44" s="8"/>
      <c r="W44" s="61"/>
      <c r="X44" s="7"/>
      <c r="Y44" s="110" t="str">
        <f t="shared" si="23"/>
        <v/>
      </c>
      <c r="Z44" s="8"/>
      <c r="AA44" s="61"/>
      <c r="AC44" s="58" t="str">
        <f t="shared" si="24"/>
        <v/>
      </c>
      <c r="AD44" s="58" t="str">
        <f t="shared" si="25"/>
        <v/>
      </c>
      <c r="AE44" s="58" t="str">
        <f t="shared" si="26"/>
        <v/>
      </c>
      <c r="AF44" s="58" t="str">
        <f t="shared" si="27"/>
        <v/>
      </c>
    </row>
    <row r="45" spans="1:32" s="58" customFormat="1" ht="22.5" customHeight="1" x14ac:dyDescent="0.15">
      <c r="A45" s="19">
        <v>33</v>
      </c>
      <c r="B45" s="35" t="str">
        <f t="shared" si="18"/>
        <v/>
      </c>
      <c r="C45" s="124"/>
      <c r="D45" s="35" t="str">
        <f t="shared" si="19"/>
        <v/>
      </c>
      <c r="E45" s="124"/>
      <c r="F45" s="138"/>
      <c r="G45" s="139"/>
      <c r="H45" s="140"/>
      <c r="I45" s="35" t="str">
        <f t="shared" ref="I45:I62" si="28">IF(E45="","",$H$3)</f>
        <v/>
      </c>
      <c r="J45" s="36" t="str">
        <f t="shared" si="20"/>
        <v/>
      </c>
      <c r="K45" s="125"/>
      <c r="L45" s="126"/>
      <c r="M45" s="42" t="str">
        <f t="shared" ref="M45:M62" si="29">IF(E45="","",VLOOKUP(N45,$AF$63:$AG$109,2,FALSE))</f>
        <v/>
      </c>
      <c r="N45" s="205" t="str">
        <f t="shared" si="21"/>
        <v/>
      </c>
      <c r="O45" s="163"/>
      <c r="P45" s="164"/>
      <c r="Q45" s="60" t="str">
        <f t="shared" ref="Q45:Q62" si="30">IF(O45&lt;&gt;0,VLOOKUP(O45,種目,2,FALSE),"")</f>
        <v/>
      </c>
      <c r="R45" s="8"/>
      <c r="S45" s="61"/>
      <c r="T45" s="7"/>
      <c r="U45" s="60" t="str">
        <f t="shared" si="22"/>
        <v/>
      </c>
      <c r="V45" s="8"/>
      <c r="W45" s="61"/>
      <c r="X45" s="7"/>
      <c r="Y45" s="110" t="str">
        <f t="shared" si="23"/>
        <v/>
      </c>
      <c r="Z45" s="8"/>
      <c r="AA45" s="61"/>
      <c r="AC45" s="58" t="str">
        <f t="shared" si="24"/>
        <v/>
      </c>
      <c r="AD45" s="58" t="str">
        <f t="shared" si="25"/>
        <v/>
      </c>
      <c r="AE45" s="58" t="str">
        <f t="shared" si="26"/>
        <v/>
      </c>
      <c r="AF45" s="58" t="str">
        <f t="shared" si="27"/>
        <v/>
      </c>
    </row>
    <row r="46" spans="1:32" s="58" customFormat="1" ht="22.5" customHeight="1" x14ac:dyDescent="0.15">
      <c r="A46" s="19">
        <v>34</v>
      </c>
      <c r="B46" s="35" t="str">
        <f t="shared" si="18"/>
        <v/>
      </c>
      <c r="C46" s="124"/>
      <c r="D46" s="35" t="str">
        <f t="shared" si="19"/>
        <v/>
      </c>
      <c r="E46" s="124"/>
      <c r="F46" s="138"/>
      <c r="G46" s="139"/>
      <c r="H46" s="140"/>
      <c r="I46" s="35" t="str">
        <f t="shared" si="28"/>
        <v/>
      </c>
      <c r="J46" s="36" t="str">
        <f t="shared" si="20"/>
        <v/>
      </c>
      <c r="K46" s="125"/>
      <c r="L46" s="126"/>
      <c r="M46" s="42" t="str">
        <f t="shared" si="29"/>
        <v/>
      </c>
      <c r="N46" s="205" t="str">
        <f t="shared" si="21"/>
        <v/>
      </c>
      <c r="O46" s="163"/>
      <c r="P46" s="164"/>
      <c r="Q46" s="60" t="str">
        <f t="shared" si="30"/>
        <v/>
      </c>
      <c r="R46" s="8"/>
      <c r="S46" s="61"/>
      <c r="T46" s="7"/>
      <c r="U46" s="60" t="str">
        <f t="shared" si="22"/>
        <v/>
      </c>
      <c r="V46" s="8"/>
      <c r="W46" s="61"/>
      <c r="X46" s="7"/>
      <c r="Y46" s="110" t="str">
        <f t="shared" si="23"/>
        <v/>
      </c>
      <c r="Z46" s="8"/>
      <c r="AA46" s="61"/>
      <c r="AC46" s="58" t="str">
        <f t="shared" si="24"/>
        <v/>
      </c>
      <c r="AD46" s="58" t="str">
        <f t="shared" si="25"/>
        <v/>
      </c>
      <c r="AE46" s="58" t="str">
        <f t="shared" si="26"/>
        <v/>
      </c>
      <c r="AF46" s="58" t="str">
        <f t="shared" si="27"/>
        <v/>
      </c>
    </row>
    <row r="47" spans="1:32" s="58" customFormat="1" ht="22.5" customHeight="1" x14ac:dyDescent="0.15">
      <c r="A47" s="19">
        <v>35</v>
      </c>
      <c r="B47" s="35" t="str">
        <f t="shared" si="18"/>
        <v/>
      </c>
      <c r="C47" s="124"/>
      <c r="D47" s="35" t="str">
        <f t="shared" si="19"/>
        <v/>
      </c>
      <c r="E47" s="124"/>
      <c r="F47" s="138"/>
      <c r="G47" s="139"/>
      <c r="H47" s="140"/>
      <c r="I47" s="35" t="str">
        <f t="shared" si="28"/>
        <v/>
      </c>
      <c r="J47" s="36" t="str">
        <f t="shared" si="20"/>
        <v/>
      </c>
      <c r="K47" s="125"/>
      <c r="L47" s="126"/>
      <c r="M47" s="42" t="str">
        <f t="shared" si="29"/>
        <v/>
      </c>
      <c r="N47" s="205" t="str">
        <f t="shared" si="21"/>
        <v/>
      </c>
      <c r="O47" s="163"/>
      <c r="P47" s="164"/>
      <c r="Q47" s="60" t="str">
        <f t="shared" si="30"/>
        <v/>
      </c>
      <c r="R47" s="8"/>
      <c r="S47" s="61"/>
      <c r="T47" s="7"/>
      <c r="U47" s="60" t="str">
        <f t="shared" si="22"/>
        <v/>
      </c>
      <c r="V47" s="8"/>
      <c r="W47" s="61"/>
      <c r="X47" s="7"/>
      <c r="Y47" s="110" t="str">
        <f t="shared" si="23"/>
        <v/>
      </c>
      <c r="Z47" s="8"/>
      <c r="AA47" s="61"/>
      <c r="AC47" s="58" t="str">
        <f t="shared" si="24"/>
        <v/>
      </c>
      <c r="AD47" s="58" t="str">
        <f t="shared" si="25"/>
        <v/>
      </c>
      <c r="AE47" s="58" t="str">
        <f t="shared" si="26"/>
        <v/>
      </c>
      <c r="AF47" s="58" t="str">
        <f t="shared" si="27"/>
        <v/>
      </c>
    </row>
    <row r="48" spans="1:32" s="58" customFormat="1" ht="22.5" customHeight="1" x14ac:dyDescent="0.15">
      <c r="A48" s="19">
        <v>36</v>
      </c>
      <c r="B48" s="35" t="str">
        <f t="shared" si="18"/>
        <v/>
      </c>
      <c r="C48" s="124"/>
      <c r="D48" s="35" t="str">
        <f t="shared" si="19"/>
        <v/>
      </c>
      <c r="E48" s="124"/>
      <c r="F48" s="138"/>
      <c r="G48" s="139"/>
      <c r="H48" s="140"/>
      <c r="I48" s="35" t="str">
        <f t="shared" si="28"/>
        <v/>
      </c>
      <c r="J48" s="36" t="str">
        <f t="shared" si="20"/>
        <v/>
      </c>
      <c r="K48" s="125"/>
      <c r="L48" s="126"/>
      <c r="M48" s="42" t="str">
        <f t="shared" si="29"/>
        <v/>
      </c>
      <c r="N48" s="205" t="str">
        <f t="shared" si="21"/>
        <v/>
      </c>
      <c r="O48" s="163"/>
      <c r="P48" s="164"/>
      <c r="Q48" s="60" t="str">
        <f t="shared" si="30"/>
        <v/>
      </c>
      <c r="R48" s="8"/>
      <c r="S48" s="61"/>
      <c r="T48" s="7"/>
      <c r="U48" s="60" t="str">
        <f t="shared" si="22"/>
        <v/>
      </c>
      <c r="V48" s="8"/>
      <c r="W48" s="61"/>
      <c r="X48" s="7"/>
      <c r="Y48" s="110" t="str">
        <f t="shared" si="23"/>
        <v/>
      </c>
      <c r="Z48" s="8"/>
      <c r="AA48" s="61"/>
      <c r="AC48" s="58" t="str">
        <f t="shared" si="24"/>
        <v/>
      </c>
      <c r="AD48" s="58" t="str">
        <f t="shared" si="25"/>
        <v/>
      </c>
      <c r="AE48" s="58" t="str">
        <f t="shared" si="26"/>
        <v/>
      </c>
      <c r="AF48" s="58" t="str">
        <f t="shared" si="27"/>
        <v/>
      </c>
    </row>
    <row r="49" spans="1:42" s="58" customFormat="1" ht="22.5" customHeight="1" x14ac:dyDescent="0.15">
      <c r="A49" s="19">
        <v>37</v>
      </c>
      <c r="B49" s="35" t="str">
        <f t="shared" si="18"/>
        <v/>
      </c>
      <c r="C49" s="124"/>
      <c r="D49" s="35" t="str">
        <f t="shared" si="19"/>
        <v/>
      </c>
      <c r="E49" s="124"/>
      <c r="F49" s="138"/>
      <c r="G49" s="139"/>
      <c r="H49" s="140"/>
      <c r="I49" s="35" t="str">
        <f t="shared" si="28"/>
        <v/>
      </c>
      <c r="J49" s="36" t="str">
        <f t="shared" si="20"/>
        <v/>
      </c>
      <c r="K49" s="125"/>
      <c r="L49" s="126"/>
      <c r="M49" s="42" t="str">
        <f t="shared" si="29"/>
        <v/>
      </c>
      <c r="N49" s="205" t="str">
        <f t="shared" si="21"/>
        <v/>
      </c>
      <c r="O49" s="163"/>
      <c r="P49" s="164"/>
      <c r="Q49" s="60" t="str">
        <f t="shared" si="30"/>
        <v/>
      </c>
      <c r="R49" s="8"/>
      <c r="S49" s="61"/>
      <c r="T49" s="7"/>
      <c r="U49" s="60" t="str">
        <f t="shared" si="22"/>
        <v/>
      </c>
      <c r="V49" s="8"/>
      <c r="W49" s="61"/>
      <c r="X49" s="7"/>
      <c r="Y49" s="110" t="str">
        <f t="shared" si="23"/>
        <v/>
      </c>
      <c r="Z49" s="8"/>
      <c r="AA49" s="61"/>
      <c r="AC49" s="58" t="str">
        <f t="shared" si="24"/>
        <v/>
      </c>
      <c r="AD49" s="58" t="str">
        <f t="shared" si="25"/>
        <v/>
      </c>
      <c r="AE49" s="58" t="str">
        <f t="shared" si="26"/>
        <v/>
      </c>
      <c r="AF49" s="58" t="str">
        <f t="shared" si="27"/>
        <v/>
      </c>
    </row>
    <row r="50" spans="1:42" s="58" customFormat="1" ht="22.5" customHeight="1" x14ac:dyDescent="0.15">
      <c r="A50" s="19">
        <v>38</v>
      </c>
      <c r="B50" s="35" t="str">
        <f t="shared" si="18"/>
        <v/>
      </c>
      <c r="C50" s="124"/>
      <c r="D50" s="35" t="str">
        <f t="shared" si="19"/>
        <v/>
      </c>
      <c r="E50" s="124"/>
      <c r="F50" s="138"/>
      <c r="G50" s="139"/>
      <c r="H50" s="140"/>
      <c r="I50" s="35" t="str">
        <f t="shared" si="28"/>
        <v/>
      </c>
      <c r="J50" s="36" t="str">
        <f t="shared" si="20"/>
        <v/>
      </c>
      <c r="K50" s="125"/>
      <c r="L50" s="126"/>
      <c r="M50" s="42" t="str">
        <f t="shared" si="29"/>
        <v/>
      </c>
      <c r="N50" s="205" t="str">
        <f t="shared" si="21"/>
        <v/>
      </c>
      <c r="O50" s="163"/>
      <c r="P50" s="164"/>
      <c r="Q50" s="60" t="str">
        <f t="shared" si="30"/>
        <v/>
      </c>
      <c r="R50" s="8"/>
      <c r="S50" s="61"/>
      <c r="T50" s="7"/>
      <c r="U50" s="60" t="str">
        <f t="shared" si="22"/>
        <v/>
      </c>
      <c r="V50" s="8"/>
      <c r="W50" s="61"/>
      <c r="X50" s="7"/>
      <c r="Y50" s="110" t="str">
        <f t="shared" si="23"/>
        <v/>
      </c>
      <c r="Z50" s="8"/>
      <c r="AA50" s="61"/>
      <c r="AC50" s="58" t="str">
        <f t="shared" si="24"/>
        <v/>
      </c>
      <c r="AD50" s="58" t="str">
        <f t="shared" si="25"/>
        <v/>
      </c>
      <c r="AE50" s="58" t="str">
        <f t="shared" si="26"/>
        <v/>
      </c>
      <c r="AF50" s="58" t="str">
        <f t="shared" si="27"/>
        <v/>
      </c>
    </row>
    <row r="51" spans="1:42" s="58" customFormat="1" ht="22.5" customHeight="1" x14ac:dyDescent="0.15">
      <c r="A51" s="19">
        <v>39</v>
      </c>
      <c r="B51" s="35" t="str">
        <f t="shared" si="18"/>
        <v/>
      </c>
      <c r="C51" s="124"/>
      <c r="D51" s="35" t="str">
        <f t="shared" si="19"/>
        <v/>
      </c>
      <c r="E51" s="124"/>
      <c r="F51" s="138"/>
      <c r="G51" s="139"/>
      <c r="H51" s="140"/>
      <c r="I51" s="35" t="str">
        <f t="shared" si="28"/>
        <v/>
      </c>
      <c r="J51" s="36" t="str">
        <f t="shared" si="20"/>
        <v/>
      </c>
      <c r="K51" s="125"/>
      <c r="L51" s="126"/>
      <c r="M51" s="42" t="str">
        <f t="shared" si="29"/>
        <v/>
      </c>
      <c r="N51" s="205" t="str">
        <f t="shared" si="21"/>
        <v/>
      </c>
      <c r="O51" s="163"/>
      <c r="P51" s="164"/>
      <c r="Q51" s="60" t="str">
        <f t="shared" si="30"/>
        <v/>
      </c>
      <c r="R51" s="8"/>
      <c r="S51" s="61"/>
      <c r="T51" s="7"/>
      <c r="U51" s="60" t="str">
        <f t="shared" si="22"/>
        <v/>
      </c>
      <c r="V51" s="8"/>
      <c r="W51" s="61"/>
      <c r="X51" s="7"/>
      <c r="Y51" s="110" t="str">
        <f t="shared" si="23"/>
        <v/>
      </c>
      <c r="Z51" s="8"/>
      <c r="AA51" s="61"/>
      <c r="AC51" s="58" t="str">
        <f t="shared" si="24"/>
        <v/>
      </c>
      <c r="AD51" s="58" t="str">
        <f t="shared" si="25"/>
        <v/>
      </c>
      <c r="AE51" s="58" t="str">
        <f t="shared" si="26"/>
        <v/>
      </c>
      <c r="AF51" s="58" t="str">
        <f t="shared" si="27"/>
        <v/>
      </c>
    </row>
    <row r="52" spans="1:42" s="58" customFormat="1" ht="22.5" customHeight="1" x14ac:dyDescent="0.15">
      <c r="A52" s="19">
        <v>40</v>
      </c>
      <c r="B52" s="35" t="str">
        <f t="shared" si="18"/>
        <v/>
      </c>
      <c r="C52" s="124"/>
      <c r="D52" s="35" t="str">
        <f t="shared" si="19"/>
        <v/>
      </c>
      <c r="E52" s="124"/>
      <c r="F52" s="138"/>
      <c r="G52" s="139"/>
      <c r="H52" s="140"/>
      <c r="I52" s="35" t="str">
        <f t="shared" si="28"/>
        <v/>
      </c>
      <c r="J52" s="36" t="str">
        <f t="shared" si="20"/>
        <v/>
      </c>
      <c r="K52" s="125"/>
      <c r="L52" s="126"/>
      <c r="M52" s="42" t="str">
        <f t="shared" si="29"/>
        <v/>
      </c>
      <c r="N52" s="205" t="str">
        <f t="shared" si="21"/>
        <v/>
      </c>
      <c r="O52" s="163"/>
      <c r="P52" s="164"/>
      <c r="Q52" s="60" t="str">
        <f t="shared" si="30"/>
        <v/>
      </c>
      <c r="R52" s="8"/>
      <c r="S52" s="61"/>
      <c r="T52" s="7"/>
      <c r="U52" s="60" t="str">
        <f t="shared" si="22"/>
        <v/>
      </c>
      <c r="V52" s="8"/>
      <c r="W52" s="61"/>
      <c r="X52" s="7"/>
      <c r="Y52" s="110" t="str">
        <f t="shared" si="23"/>
        <v/>
      </c>
      <c r="Z52" s="8"/>
      <c r="AA52" s="61"/>
      <c r="AC52" s="58" t="str">
        <f t="shared" si="24"/>
        <v/>
      </c>
      <c r="AD52" s="58" t="str">
        <f t="shared" si="25"/>
        <v/>
      </c>
      <c r="AE52" s="58" t="str">
        <f t="shared" si="26"/>
        <v/>
      </c>
      <c r="AF52" s="58" t="str">
        <f t="shared" si="27"/>
        <v/>
      </c>
    </row>
    <row r="53" spans="1:42" s="58" customFormat="1" ht="22.5" customHeight="1" x14ac:dyDescent="0.15">
      <c r="A53" s="19">
        <v>41</v>
      </c>
      <c r="B53" s="35" t="str">
        <f t="shared" si="18"/>
        <v/>
      </c>
      <c r="C53" s="124"/>
      <c r="D53" s="35" t="str">
        <f t="shared" si="19"/>
        <v/>
      </c>
      <c r="E53" s="124"/>
      <c r="F53" s="138"/>
      <c r="G53" s="139"/>
      <c r="H53" s="140"/>
      <c r="I53" s="35" t="str">
        <f t="shared" si="28"/>
        <v/>
      </c>
      <c r="J53" s="36" t="str">
        <f t="shared" si="20"/>
        <v/>
      </c>
      <c r="K53" s="125"/>
      <c r="L53" s="126"/>
      <c r="M53" s="42" t="str">
        <f t="shared" si="29"/>
        <v/>
      </c>
      <c r="N53" s="205" t="str">
        <f t="shared" si="21"/>
        <v/>
      </c>
      <c r="O53" s="163"/>
      <c r="P53" s="164"/>
      <c r="Q53" s="60" t="str">
        <f t="shared" si="30"/>
        <v/>
      </c>
      <c r="R53" s="8"/>
      <c r="S53" s="61"/>
      <c r="T53" s="7"/>
      <c r="U53" s="60" t="str">
        <f t="shared" si="22"/>
        <v/>
      </c>
      <c r="V53" s="8"/>
      <c r="W53" s="61"/>
      <c r="X53" s="7"/>
      <c r="Y53" s="110" t="str">
        <f t="shared" si="23"/>
        <v/>
      </c>
      <c r="Z53" s="8"/>
      <c r="AA53" s="61"/>
      <c r="AC53" s="58" t="str">
        <f t="shared" si="24"/>
        <v/>
      </c>
      <c r="AD53" s="58" t="str">
        <f t="shared" si="25"/>
        <v/>
      </c>
      <c r="AE53" s="58" t="str">
        <f t="shared" si="26"/>
        <v/>
      </c>
      <c r="AF53" s="58" t="str">
        <f t="shared" si="27"/>
        <v/>
      </c>
    </row>
    <row r="54" spans="1:42" s="58" customFormat="1" ht="22.5" customHeight="1" x14ac:dyDescent="0.15">
      <c r="A54" s="19">
        <v>42</v>
      </c>
      <c r="B54" s="35" t="str">
        <f t="shared" si="18"/>
        <v/>
      </c>
      <c r="C54" s="124"/>
      <c r="D54" s="35" t="str">
        <f t="shared" si="19"/>
        <v/>
      </c>
      <c r="E54" s="124"/>
      <c r="F54" s="138"/>
      <c r="G54" s="139"/>
      <c r="H54" s="140"/>
      <c r="I54" s="35" t="str">
        <f t="shared" si="28"/>
        <v/>
      </c>
      <c r="J54" s="36" t="str">
        <f t="shared" si="20"/>
        <v/>
      </c>
      <c r="K54" s="125"/>
      <c r="L54" s="126"/>
      <c r="M54" s="42" t="str">
        <f t="shared" si="29"/>
        <v/>
      </c>
      <c r="N54" s="205" t="str">
        <f t="shared" si="21"/>
        <v/>
      </c>
      <c r="O54" s="163"/>
      <c r="P54" s="164"/>
      <c r="Q54" s="60" t="str">
        <f t="shared" si="30"/>
        <v/>
      </c>
      <c r="R54" s="8"/>
      <c r="S54" s="61"/>
      <c r="T54" s="7"/>
      <c r="U54" s="60" t="str">
        <f t="shared" si="22"/>
        <v/>
      </c>
      <c r="V54" s="8"/>
      <c r="W54" s="61"/>
      <c r="X54" s="7"/>
      <c r="Y54" s="110" t="str">
        <f t="shared" si="23"/>
        <v/>
      </c>
      <c r="Z54" s="8"/>
      <c r="AA54" s="61"/>
      <c r="AC54" s="58" t="str">
        <f t="shared" si="24"/>
        <v/>
      </c>
      <c r="AD54" s="58" t="str">
        <f t="shared" si="25"/>
        <v/>
      </c>
      <c r="AE54" s="58" t="str">
        <f t="shared" si="26"/>
        <v/>
      </c>
      <c r="AF54" s="58" t="str">
        <f t="shared" si="27"/>
        <v/>
      </c>
    </row>
    <row r="55" spans="1:42" s="58" customFormat="1" ht="22.5" customHeight="1" x14ac:dyDescent="0.15">
      <c r="A55" s="19">
        <v>43</v>
      </c>
      <c r="B55" s="35" t="str">
        <f t="shared" si="18"/>
        <v/>
      </c>
      <c r="C55" s="124"/>
      <c r="D55" s="35" t="str">
        <f t="shared" si="19"/>
        <v/>
      </c>
      <c r="E55" s="124"/>
      <c r="F55" s="138"/>
      <c r="G55" s="139"/>
      <c r="H55" s="140"/>
      <c r="I55" s="35" t="str">
        <f t="shared" si="28"/>
        <v/>
      </c>
      <c r="J55" s="36" t="str">
        <f t="shared" si="20"/>
        <v/>
      </c>
      <c r="K55" s="125"/>
      <c r="L55" s="126"/>
      <c r="M55" s="42" t="str">
        <f t="shared" si="29"/>
        <v/>
      </c>
      <c r="N55" s="205" t="str">
        <f t="shared" si="21"/>
        <v/>
      </c>
      <c r="O55" s="163"/>
      <c r="P55" s="164"/>
      <c r="Q55" s="60" t="str">
        <f t="shared" si="30"/>
        <v/>
      </c>
      <c r="R55" s="8"/>
      <c r="S55" s="61"/>
      <c r="T55" s="7"/>
      <c r="U55" s="60" t="str">
        <f t="shared" si="22"/>
        <v/>
      </c>
      <c r="V55" s="8"/>
      <c r="W55" s="61"/>
      <c r="X55" s="7"/>
      <c r="Y55" s="110" t="str">
        <f t="shared" si="23"/>
        <v/>
      </c>
      <c r="Z55" s="8"/>
      <c r="AA55" s="61"/>
      <c r="AC55" s="58" t="str">
        <f t="shared" si="24"/>
        <v/>
      </c>
      <c r="AD55" s="58" t="str">
        <f t="shared" si="25"/>
        <v/>
      </c>
      <c r="AE55" s="58" t="str">
        <f t="shared" si="26"/>
        <v/>
      </c>
      <c r="AF55" s="58" t="str">
        <f t="shared" si="27"/>
        <v/>
      </c>
    </row>
    <row r="56" spans="1:42" s="58" customFormat="1" ht="22.5" customHeight="1" x14ac:dyDescent="0.15">
      <c r="A56" s="19">
        <v>44</v>
      </c>
      <c r="B56" s="35" t="str">
        <f t="shared" si="18"/>
        <v/>
      </c>
      <c r="C56" s="124"/>
      <c r="D56" s="35" t="str">
        <f t="shared" si="19"/>
        <v/>
      </c>
      <c r="E56" s="124"/>
      <c r="F56" s="138"/>
      <c r="G56" s="139"/>
      <c r="H56" s="140"/>
      <c r="I56" s="35" t="str">
        <f t="shared" si="28"/>
        <v/>
      </c>
      <c r="J56" s="36" t="str">
        <f t="shared" si="20"/>
        <v/>
      </c>
      <c r="K56" s="125"/>
      <c r="L56" s="126"/>
      <c r="M56" s="42" t="str">
        <f t="shared" si="29"/>
        <v/>
      </c>
      <c r="N56" s="205" t="str">
        <f t="shared" si="21"/>
        <v/>
      </c>
      <c r="O56" s="163"/>
      <c r="P56" s="164"/>
      <c r="Q56" s="60" t="str">
        <f t="shared" si="30"/>
        <v/>
      </c>
      <c r="R56" s="8"/>
      <c r="S56" s="61"/>
      <c r="T56" s="7"/>
      <c r="U56" s="60" t="str">
        <f t="shared" si="22"/>
        <v/>
      </c>
      <c r="V56" s="8"/>
      <c r="W56" s="61"/>
      <c r="X56" s="7"/>
      <c r="Y56" s="110" t="str">
        <f t="shared" si="23"/>
        <v/>
      </c>
      <c r="Z56" s="8"/>
      <c r="AA56" s="61"/>
      <c r="AC56" s="58" t="str">
        <f t="shared" si="24"/>
        <v/>
      </c>
      <c r="AD56" s="58" t="str">
        <f t="shared" si="25"/>
        <v/>
      </c>
      <c r="AE56" s="58" t="str">
        <f t="shared" si="26"/>
        <v/>
      </c>
      <c r="AF56" s="58" t="str">
        <f t="shared" si="27"/>
        <v/>
      </c>
    </row>
    <row r="57" spans="1:42" s="58" customFormat="1" ht="22.5" customHeight="1" x14ac:dyDescent="0.15">
      <c r="A57" s="19">
        <v>45</v>
      </c>
      <c r="B57" s="35" t="str">
        <f t="shared" si="18"/>
        <v/>
      </c>
      <c r="C57" s="124"/>
      <c r="D57" s="35" t="str">
        <f t="shared" si="19"/>
        <v/>
      </c>
      <c r="E57" s="124"/>
      <c r="F57" s="138"/>
      <c r="G57" s="139"/>
      <c r="H57" s="140"/>
      <c r="I57" s="35" t="str">
        <f t="shared" si="28"/>
        <v/>
      </c>
      <c r="J57" s="36" t="str">
        <f t="shared" si="20"/>
        <v/>
      </c>
      <c r="K57" s="125"/>
      <c r="L57" s="126"/>
      <c r="M57" s="42" t="str">
        <f t="shared" si="29"/>
        <v/>
      </c>
      <c r="N57" s="205" t="str">
        <f t="shared" si="21"/>
        <v/>
      </c>
      <c r="O57" s="163"/>
      <c r="P57" s="164"/>
      <c r="Q57" s="60" t="str">
        <f t="shared" si="30"/>
        <v/>
      </c>
      <c r="R57" s="8"/>
      <c r="S57" s="61"/>
      <c r="T57" s="7"/>
      <c r="U57" s="60" t="str">
        <f t="shared" si="22"/>
        <v/>
      </c>
      <c r="V57" s="8"/>
      <c r="W57" s="61"/>
      <c r="X57" s="7"/>
      <c r="Y57" s="110" t="str">
        <f t="shared" si="23"/>
        <v/>
      </c>
      <c r="Z57" s="8"/>
      <c r="AA57" s="61"/>
      <c r="AC57" s="58" t="str">
        <f t="shared" si="24"/>
        <v/>
      </c>
      <c r="AD57" s="58" t="str">
        <f t="shared" si="25"/>
        <v/>
      </c>
      <c r="AE57" s="58" t="str">
        <f t="shared" si="26"/>
        <v/>
      </c>
      <c r="AF57" s="58" t="str">
        <f t="shared" si="27"/>
        <v/>
      </c>
    </row>
    <row r="58" spans="1:42" s="58" customFormat="1" ht="22.5" customHeight="1" x14ac:dyDescent="0.15">
      <c r="A58" s="19">
        <v>46</v>
      </c>
      <c r="B58" s="35" t="str">
        <f t="shared" si="18"/>
        <v/>
      </c>
      <c r="C58" s="124"/>
      <c r="D58" s="35" t="str">
        <f t="shared" si="19"/>
        <v/>
      </c>
      <c r="E58" s="124"/>
      <c r="F58" s="138"/>
      <c r="G58" s="139"/>
      <c r="H58" s="140"/>
      <c r="I58" s="35" t="str">
        <f t="shared" si="28"/>
        <v/>
      </c>
      <c r="J58" s="36" t="str">
        <f t="shared" si="20"/>
        <v/>
      </c>
      <c r="K58" s="125"/>
      <c r="L58" s="126"/>
      <c r="M58" s="42" t="str">
        <f t="shared" si="29"/>
        <v/>
      </c>
      <c r="N58" s="205" t="str">
        <f t="shared" si="21"/>
        <v/>
      </c>
      <c r="O58" s="163"/>
      <c r="P58" s="164"/>
      <c r="Q58" s="60" t="str">
        <f t="shared" si="30"/>
        <v/>
      </c>
      <c r="R58" s="8"/>
      <c r="S58" s="61"/>
      <c r="T58" s="7"/>
      <c r="U58" s="60" t="str">
        <f t="shared" si="22"/>
        <v/>
      </c>
      <c r="V58" s="8"/>
      <c r="W58" s="61"/>
      <c r="X58" s="7"/>
      <c r="Y58" s="110" t="str">
        <f t="shared" si="23"/>
        <v/>
      </c>
      <c r="Z58" s="8"/>
      <c r="AA58" s="61"/>
      <c r="AC58" s="58" t="str">
        <f t="shared" si="24"/>
        <v/>
      </c>
      <c r="AD58" s="58" t="str">
        <f t="shared" si="25"/>
        <v/>
      </c>
      <c r="AE58" s="58" t="str">
        <f t="shared" si="26"/>
        <v/>
      </c>
      <c r="AF58" s="58" t="str">
        <f t="shared" si="27"/>
        <v/>
      </c>
    </row>
    <row r="59" spans="1:42" s="58" customFormat="1" ht="22.5" customHeight="1" x14ac:dyDescent="0.15">
      <c r="A59" s="19">
        <v>47</v>
      </c>
      <c r="B59" s="35" t="str">
        <f t="shared" si="18"/>
        <v/>
      </c>
      <c r="C59" s="124"/>
      <c r="D59" s="35" t="str">
        <f t="shared" si="19"/>
        <v/>
      </c>
      <c r="E59" s="124"/>
      <c r="F59" s="138"/>
      <c r="G59" s="139"/>
      <c r="H59" s="140"/>
      <c r="I59" s="35" t="str">
        <f t="shared" si="28"/>
        <v/>
      </c>
      <c r="J59" s="36" t="str">
        <f t="shared" si="20"/>
        <v/>
      </c>
      <c r="K59" s="125"/>
      <c r="L59" s="126"/>
      <c r="M59" s="42" t="str">
        <f t="shared" si="29"/>
        <v/>
      </c>
      <c r="N59" s="205" t="str">
        <f t="shared" si="21"/>
        <v/>
      </c>
      <c r="O59" s="163"/>
      <c r="P59" s="164"/>
      <c r="Q59" s="60" t="str">
        <f t="shared" si="30"/>
        <v/>
      </c>
      <c r="R59" s="8"/>
      <c r="S59" s="61"/>
      <c r="T59" s="7"/>
      <c r="U59" s="60" t="str">
        <f t="shared" si="22"/>
        <v/>
      </c>
      <c r="V59" s="8"/>
      <c r="W59" s="61"/>
      <c r="X59" s="7"/>
      <c r="Y59" s="110" t="str">
        <f t="shared" si="23"/>
        <v/>
      </c>
      <c r="Z59" s="8"/>
      <c r="AA59" s="61"/>
      <c r="AC59" s="58" t="str">
        <f t="shared" si="24"/>
        <v/>
      </c>
      <c r="AD59" s="58" t="str">
        <f t="shared" si="25"/>
        <v/>
      </c>
      <c r="AE59" s="58" t="str">
        <f t="shared" si="26"/>
        <v/>
      </c>
      <c r="AF59" s="58" t="str">
        <f t="shared" si="27"/>
        <v/>
      </c>
    </row>
    <row r="60" spans="1:42" s="58" customFormat="1" ht="22.5" customHeight="1" x14ac:dyDescent="0.15">
      <c r="A60" s="19">
        <v>48</v>
      </c>
      <c r="B60" s="35" t="str">
        <f t="shared" si="18"/>
        <v/>
      </c>
      <c r="C60" s="124"/>
      <c r="D60" s="35" t="str">
        <f t="shared" si="19"/>
        <v/>
      </c>
      <c r="E60" s="124"/>
      <c r="F60" s="138"/>
      <c r="G60" s="139"/>
      <c r="H60" s="140"/>
      <c r="I60" s="35" t="str">
        <f t="shared" si="28"/>
        <v/>
      </c>
      <c r="J60" s="36" t="str">
        <f t="shared" si="20"/>
        <v/>
      </c>
      <c r="K60" s="125"/>
      <c r="L60" s="126"/>
      <c r="M60" s="42" t="str">
        <f t="shared" si="29"/>
        <v/>
      </c>
      <c r="N60" s="205" t="str">
        <f t="shared" si="21"/>
        <v/>
      </c>
      <c r="O60" s="163"/>
      <c r="P60" s="164"/>
      <c r="Q60" s="60" t="str">
        <f t="shared" si="30"/>
        <v/>
      </c>
      <c r="R60" s="8"/>
      <c r="S60" s="61"/>
      <c r="T60" s="7"/>
      <c r="U60" s="60" t="str">
        <f t="shared" si="22"/>
        <v/>
      </c>
      <c r="V60" s="8"/>
      <c r="W60" s="61"/>
      <c r="X60" s="7"/>
      <c r="Y60" s="110" t="str">
        <f t="shared" si="23"/>
        <v/>
      </c>
      <c r="Z60" s="8"/>
      <c r="AA60" s="61"/>
      <c r="AC60" s="58" t="str">
        <f t="shared" si="24"/>
        <v/>
      </c>
      <c r="AD60" s="58" t="str">
        <f t="shared" si="25"/>
        <v/>
      </c>
      <c r="AE60" s="58" t="str">
        <f t="shared" si="26"/>
        <v/>
      </c>
      <c r="AF60" s="58" t="str">
        <f t="shared" si="27"/>
        <v/>
      </c>
    </row>
    <row r="61" spans="1:42" s="58" customFormat="1" ht="22.5" customHeight="1" x14ac:dyDescent="0.15">
      <c r="A61" s="19">
        <v>49</v>
      </c>
      <c r="B61" s="35" t="str">
        <f t="shared" si="18"/>
        <v/>
      </c>
      <c r="C61" s="124"/>
      <c r="D61" s="35" t="str">
        <f t="shared" si="19"/>
        <v/>
      </c>
      <c r="E61" s="124"/>
      <c r="F61" s="138"/>
      <c r="G61" s="139"/>
      <c r="H61" s="140"/>
      <c r="I61" s="35" t="str">
        <f t="shared" si="28"/>
        <v/>
      </c>
      <c r="J61" s="36" t="str">
        <f t="shared" si="20"/>
        <v/>
      </c>
      <c r="K61" s="125"/>
      <c r="L61" s="126"/>
      <c r="M61" s="42" t="str">
        <f t="shared" si="29"/>
        <v/>
      </c>
      <c r="N61" s="205" t="str">
        <f t="shared" si="21"/>
        <v/>
      </c>
      <c r="O61" s="163"/>
      <c r="P61" s="164"/>
      <c r="Q61" s="60" t="str">
        <f t="shared" si="30"/>
        <v/>
      </c>
      <c r="R61" s="8"/>
      <c r="S61" s="61"/>
      <c r="T61" s="7"/>
      <c r="U61" s="60" t="str">
        <f t="shared" si="22"/>
        <v/>
      </c>
      <c r="V61" s="8"/>
      <c r="W61" s="61"/>
      <c r="X61" s="7"/>
      <c r="Y61" s="110" t="str">
        <f t="shared" si="23"/>
        <v/>
      </c>
      <c r="Z61" s="8"/>
      <c r="AA61" s="61"/>
      <c r="AC61" s="58" t="str">
        <f t="shared" si="24"/>
        <v/>
      </c>
      <c r="AD61" s="58" t="str">
        <f t="shared" si="25"/>
        <v/>
      </c>
      <c r="AE61" s="58" t="str">
        <f t="shared" si="26"/>
        <v/>
      </c>
      <c r="AF61" s="58" t="str">
        <f t="shared" si="27"/>
        <v/>
      </c>
    </row>
    <row r="62" spans="1:42" s="58" customFormat="1" ht="22.5" customHeight="1" x14ac:dyDescent="0.15">
      <c r="A62" s="19">
        <v>50</v>
      </c>
      <c r="B62" s="35" t="str">
        <f t="shared" si="18"/>
        <v/>
      </c>
      <c r="C62" s="124"/>
      <c r="D62" s="35" t="str">
        <f t="shared" si="19"/>
        <v/>
      </c>
      <c r="E62" s="124"/>
      <c r="F62" s="138"/>
      <c r="G62" s="139"/>
      <c r="H62" s="140"/>
      <c r="I62" s="35" t="str">
        <f t="shared" si="28"/>
        <v/>
      </c>
      <c r="J62" s="36" t="str">
        <f t="shared" si="20"/>
        <v/>
      </c>
      <c r="K62" s="125"/>
      <c r="L62" s="126"/>
      <c r="M62" s="42" t="str">
        <f t="shared" si="29"/>
        <v/>
      </c>
      <c r="N62" s="205" t="str">
        <f t="shared" si="21"/>
        <v/>
      </c>
      <c r="O62" s="163"/>
      <c r="P62" s="164"/>
      <c r="Q62" s="60" t="str">
        <f t="shared" si="30"/>
        <v/>
      </c>
      <c r="R62" s="8"/>
      <c r="S62" s="61"/>
      <c r="T62" s="7"/>
      <c r="U62" s="60" t="str">
        <f t="shared" si="22"/>
        <v/>
      </c>
      <c r="V62" s="8"/>
      <c r="W62" s="61"/>
      <c r="X62" s="7"/>
      <c r="Y62" s="110" t="str">
        <f t="shared" si="23"/>
        <v/>
      </c>
      <c r="Z62" s="8"/>
      <c r="AA62" s="61"/>
      <c r="AC62" s="58" t="str">
        <f t="shared" si="24"/>
        <v/>
      </c>
      <c r="AD62" s="58" t="str">
        <f t="shared" si="25"/>
        <v/>
      </c>
      <c r="AE62" s="58" t="str">
        <f t="shared" si="26"/>
        <v/>
      </c>
      <c r="AF62" s="58" t="str">
        <f t="shared" si="27"/>
        <v/>
      </c>
    </row>
    <row r="63" spans="1:42" x14ac:dyDescent="0.15">
      <c r="B63" s="54"/>
      <c r="N63" s="37"/>
      <c r="O63" s="37"/>
      <c r="AC63" s="108">
        <f>SUM(AC13:AC62)</f>
        <v>0</v>
      </c>
      <c r="AD63" s="108">
        <f>SUM(AD13:AD62)</f>
        <v>0</v>
      </c>
      <c r="AE63" s="9" t="s">
        <v>261</v>
      </c>
      <c r="AF63" s="14" t="s">
        <v>262</v>
      </c>
      <c r="AG63" s="133" t="s">
        <v>263</v>
      </c>
      <c r="AH63" s="14"/>
      <c r="AI63" s="13" t="s">
        <v>114</v>
      </c>
      <c r="AK63" s="9" t="s">
        <v>115</v>
      </c>
      <c r="AM63" s="9" t="s">
        <v>264</v>
      </c>
      <c r="AO63" s="9">
        <f>IF(A1="高知市陸上競技",1,IF(A1="高知市陸上競技選手権",2,3))</f>
        <v>3</v>
      </c>
      <c r="AP63" s="58"/>
    </row>
    <row r="64" spans="1:42" x14ac:dyDescent="0.15">
      <c r="AF64" s="133" t="s">
        <v>265</v>
      </c>
      <c r="AG64" s="133" t="s">
        <v>266</v>
      </c>
      <c r="AH64" s="133"/>
      <c r="AI64" s="134" t="s">
        <v>267</v>
      </c>
      <c r="AJ64" s="134" t="s">
        <v>268</v>
      </c>
      <c r="AK64" s="134" t="s">
        <v>267</v>
      </c>
      <c r="AL64" s="134" t="s">
        <v>268</v>
      </c>
      <c r="AM64" s="134" t="s">
        <v>267</v>
      </c>
      <c r="AN64" s="134" t="s">
        <v>268</v>
      </c>
      <c r="AP64" s="58"/>
    </row>
    <row r="65" spans="32:42" ht="15" x14ac:dyDescent="0.25">
      <c r="AF65" s="133" t="s">
        <v>269</v>
      </c>
      <c r="AG65" s="133" t="s">
        <v>270</v>
      </c>
      <c r="AH65" s="133"/>
      <c r="AI65" s="114" t="s">
        <v>137</v>
      </c>
      <c r="AJ65" s="114" t="s">
        <v>136</v>
      </c>
      <c r="AK65" s="114" t="s">
        <v>137</v>
      </c>
      <c r="AL65" s="114" t="s">
        <v>136</v>
      </c>
      <c r="AM65" s="114" t="s">
        <v>137</v>
      </c>
      <c r="AN65" s="114" t="s">
        <v>136</v>
      </c>
      <c r="AP65" s="58"/>
    </row>
    <row r="66" spans="32:42" ht="15" x14ac:dyDescent="0.25">
      <c r="AF66" s="135" t="s">
        <v>271</v>
      </c>
      <c r="AG66" s="135" t="s">
        <v>272</v>
      </c>
      <c r="AH66" s="135"/>
      <c r="AI66" s="114" t="s">
        <v>139</v>
      </c>
      <c r="AJ66" s="114" t="s">
        <v>138</v>
      </c>
      <c r="AK66" s="114" t="s">
        <v>139</v>
      </c>
      <c r="AL66" s="114" t="s">
        <v>138</v>
      </c>
      <c r="AM66" s="114" t="s">
        <v>139</v>
      </c>
      <c r="AN66" s="114" t="s">
        <v>138</v>
      </c>
      <c r="AP66" s="58"/>
    </row>
    <row r="67" spans="32:42" ht="15" x14ac:dyDescent="0.25">
      <c r="AF67" s="135" t="s">
        <v>273</v>
      </c>
      <c r="AG67" s="135" t="s">
        <v>274</v>
      </c>
      <c r="AH67" s="135"/>
      <c r="AI67" s="114" t="s">
        <v>143</v>
      </c>
      <c r="AJ67" s="114" t="s">
        <v>142</v>
      </c>
      <c r="AK67" s="114" t="s">
        <v>141</v>
      </c>
      <c r="AL67" s="114" t="s">
        <v>140</v>
      </c>
      <c r="AM67" s="114" t="s">
        <v>141</v>
      </c>
      <c r="AN67" s="114" t="s">
        <v>140</v>
      </c>
      <c r="AP67" s="58"/>
    </row>
    <row r="68" spans="32:42" ht="15" x14ac:dyDescent="0.25">
      <c r="AF68" s="135" t="s">
        <v>275</v>
      </c>
      <c r="AG68" s="135" t="s">
        <v>276</v>
      </c>
      <c r="AH68" s="135"/>
      <c r="AI68" s="114" t="s">
        <v>147</v>
      </c>
      <c r="AJ68" s="114" t="s">
        <v>144</v>
      </c>
      <c r="AK68" s="114" t="s">
        <v>143</v>
      </c>
      <c r="AL68" s="114" t="s">
        <v>142</v>
      </c>
      <c r="AM68" s="114" t="s">
        <v>297</v>
      </c>
      <c r="AN68" s="114" t="s">
        <v>296</v>
      </c>
      <c r="AP68" s="58"/>
    </row>
    <row r="69" spans="32:42" ht="15" x14ac:dyDescent="0.25">
      <c r="AF69" s="135" t="s">
        <v>277</v>
      </c>
      <c r="AG69" s="135" t="s">
        <v>278</v>
      </c>
      <c r="AH69" s="135"/>
      <c r="AI69" s="114" t="s">
        <v>150</v>
      </c>
      <c r="AJ69" s="114" t="s">
        <v>146</v>
      </c>
      <c r="AK69" s="114" t="s">
        <v>145</v>
      </c>
      <c r="AL69" s="114" t="s">
        <v>144</v>
      </c>
      <c r="AM69" s="114" t="s">
        <v>145</v>
      </c>
      <c r="AN69" s="114" t="s">
        <v>144</v>
      </c>
      <c r="AP69" s="58"/>
    </row>
    <row r="70" spans="32:42" ht="15" x14ac:dyDescent="0.25">
      <c r="AF70" s="135" t="s">
        <v>279</v>
      </c>
      <c r="AG70" s="135" t="s">
        <v>280</v>
      </c>
      <c r="AH70" s="135"/>
      <c r="AI70" s="114" t="s">
        <v>153</v>
      </c>
      <c r="AJ70" s="114" t="s">
        <v>148</v>
      </c>
      <c r="AK70" s="114" t="s">
        <v>147</v>
      </c>
      <c r="AL70" s="114" t="s">
        <v>146</v>
      </c>
      <c r="AM70" s="114" t="s">
        <v>147</v>
      </c>
      <c r="AN70" s="114" t="s">
        <v>146</v>
      </c>
      <c r="AP70" s="58"/>
    </row>
    <row r="71" spans="32:42" ht="15" x14ac:dyDescent="0.25">
      <c r="AF71" s="135" t="s">
        <v>281</v>
      </c>
      <c r="AG71" s="135" t="s">
        <v>282</v>
      </c>
      <c r="AH71" s="135"/>
      <c r="AI71" s="114" t="s">
        <v>156</v>
      </c>
      <c r="AJ71" s="114" t="s">
        <v>151</v>
      </c>
      <c r="AK71" s="114" t="s">
        <v>150</v>
      </c>
      <c r="AL71" s="114" t="s">
        <v>148</v>
      </c>
      <c r="AM71" s="114" t="s">
        <v>150</v>
      </c>
      <c r="AN71" s="114" t="s">
        <v>148</v>
      </c>
      <c r="AP71" s="58"/>
    </row>
    <row r="72" spans="32:42" ht="15" x14ac:dyDescent="0.25">
      <c r="AF72" s="135" t="s">
        <v>283</v>
      </c>
      <c r="AG72" s="135">
        <v>10</v>
      </c>
      <c r="AH72" s="135"/>
      <c r="AI72" s="114" t="s">
        <v>160</v>
      </c>
      <c r="AJ72" s="114" t="s">
        <v>154</v>
      </c>
      <c r="AK72" s="114" t="s">
        <v>153</v>
      </c>
      <c r="AL72" s="114" t="s">
        <v>151</v>
      </c>
      <c r="AM72" s="114" t="s">
        <v>153</v>
      </c>
      <c r="AN72" s="114" t="s">
        <v>151</v>
      </c>
      <c r="AP72" s="58"/>
    </row>
    <row r="73" spans="32:42" ht="15" x14ac:dyDescent="0.25">
      <c r="AF73" s="135" t="s">
        <v>284</v>
      </c>
      <c r="AG73" s="135">
        <v>11</v>
      </c>
      <c r="AH73" s="135"/>
      <c r="AI73" s="114" t="s">
        <v>164</v>
      </c>
      <c r="AJ73" s="114" t="s">
        <v>155</v>
      </c>
      <c r="AK73" s="114" t="s">
        <v>156</v>
      </c>
      <c r="AL73" s="114" t="s">
        <v>152</v>
      </c>
      <c r="AM73" s="114" t="s">
        <v>156</v>
      </c>
      <c r="AN73" s="114" t="s">
        <v>154</v>
      </c>
      <c r="AP73" s="58"/>
    </row>
    <row r="74" spans="32:42" ht="15" x14ac:dyDescent="0.25">
      <c r="AF74" s="135" t="s">
        <v>285</v>
      </c>
      <c r="AG74" s="135">
        <v>12</v>
      </c>
      <c r="AH74" s="135"/>
      <c r="AI74" s="114" t="s">
        <v>166</v>
      </c>
      <c r="AJ74" s="114" t="s">
        <v>159</v>
      </c>
      <c r="AK74" s="114" t="s">
        <v>158</v>
      </c>
      <c r="AL74" s="114" t="s">
        <v>154</v>
      </c>
      <c r="AM74" s="114" t="s">
        <v>160</v>
      </c>
      <c r="AN74" s="114" t="s">
        <v>155</v>
      </c>
      <c r="AP74" s="58"/>
    </row>
    <row r="75" spans="32:42" ht="15" x14ac:dyDescent="0.25">
      <c r="AF75" s="135" t="s">
        <v>286</v>
      </c>
      <c r="AG75" s="135">
        <v>13</v>
      </c>
      <c r="AH75" s="135"/>
      <c r="AJ75" s="114" t="s">
        <v>163</v>
      </c>
      <c r="AK75" s="114" t="s">
        <v>160</v>
      </c>
      <c r="AL75" s="114" t="s">
        <v>295</v>
      </c>
      <c r="AM75" s="114" t="s">
        <v>162</v>
      </c>
      <c r="AN75" s="114" t="s">
        <v>159</v>
      </c>
      <c r="AP75" s="58"/>
    </row>
    <row r="76" spans="32:42" ht="15" x14ac:dyDescent="0.25">
      <c r="AF76" s="135" t="s">
        <v>287</v>
      </c>
      <c r="AG76" s="135">
        <v>14</v>
      </c>
      <c r="AH76" s="135"/>
      <c r="AJ76" s="114" t="s">
        <v>288</v>
      </c>
      <c r="AK76" s="114" t="s">
        <v>162</v>
      </c>
      <c r="AL76" s="114" t="s">
        <v>155</v>
      </c>
      <c r="AM76" s="114" t="s">
        <v>164</v>
      </c>
      <c r="AN76" s="114" t="s">
        <v>161</v>
      </c>
      <c r="AP76" s="58"/>
    </row>
    <row r="77" spans="32:42" ht="15" x14ac:dyDescent="0.25">
      <c r="AF77" s="135" t="s">
        <v>289</v>
      </c>
      <c r="AG77" s="135">
        <v>15</v>
      </c>
      <c r="AH77" s="135"/>
      <c r="AJ77" s="114" t="s">
        <v>165</v>
      </c>
      <c r="AK77" s="114" t="s">
        <v>164</v>
      </c>
      <c r="AL77" s="114" t="s">
        <v>157</v>
      </c>
      <c r="AM77" s="114" t="s">
        <v>166</v>
      </c>
      <c r="AN77" s="114" t="s">
        <v>163</v>
      </c>
      <c r="AP77" s="58"/>
    </row>
    <row r="78" spans="32:42" ht="15" x14ac:dyDescent="0.25">
      <c r="AF78" s="135" t="s">
        <v>90</v>
      </c>
      <c r="AG78" s="135">
        <v>16</v>
      </c>
      <c r="AH78" s="135"/>
      <c r="AJ78" s="115" t="s">
        <v>169</v>
      </c>
      <c r="AK78" s="114" t="s">
        <v>166</v>
      </c>
      <c r="AL78" s="114" t="s">
        <v>159</v>
      </c>
      <c r="AN78" s="114" t="s">
        <v>288</v>
      </c>
    </row>
    <row r="79" spans="32:42" ht="15" x14ac:dyDescent="0.25">
      <c r="AF79" s="135" t="s">
        <v>91</v>
      </c>
      <c r="AG79" s="135">
        <v>17</v>
      </c>
      <c r="AH79" s="135"/>
      <c r="AJ79" s="115" t="s">
        <v>170</v>
      </c>
      <c r="AL79" s="114" t="s">
        <v>161</v>
      </c>
      <c r="AN79" s="114" t="s">
        <v>165</v>
      </c>
    </row>
    <row r="80" spans="32:42" ht="15" x14ac:dyDescent="0.25">
      <c r="AF80" s="135" t="s">
        <v>241</v>
      </c>
      <c r="AG80" s="135">
        <v>18</v>
      </c>
      <c r="AH80" s="135"/>
      <c r="AL80" s="114" t="s">
        <v>163</v>
      </c>
      <c r="AN80" s="114" t="s">
        <v>167</v>
      </c>
    </row>
    <row r="81" spans="32:40" ht="15" x14ac:dyDescent="0.25">
      <c r="AF81" s="135" t="s">
        <v>242</v>
      </c>
      <c r="AG81" s="135">
        <v>19</v>
      </c>
      <c r="AH81" s="135"/>
      <c r="AL81" s="114" t="s">
        <v>290</v>
      </c>
      <c r="AN81" s="114" t="s">
        <v>205</v>
      </c>
    </row>
    <row r="82" spans="32:40" ht="15" x14ac:dyDescent="0.25">
      <c r="AF82" s="135" t="s">
        <v>92</v>
      </c>
      <c r="AG82" s="135">
        <v>20</v>
      </c>
      <c r="AH82" s="135"/>
      <c r="AL82" s="114" t="s">
        <v>165</v>
      </c>
      <c r="AN82" s="114" t="s">
        <v>168</v>
      </c>
    </row>
    <row r="83" spans="32:40" ht="15" x14ac:dyDescent="0.25">
      <c r="AF83" s="135" t="s">
        <v>93</v>
      </c>
      <c r="AG83" s="135">
        <v>21</v>
      </c>
      <c r="AH83" s="135"/>
      <c r="AL83" s="114" t="s">
        <v>167</v>
      </c>
      <c r="AN83" s="114" t="s">
        <v>169</v>
      </c>
    </row>
    <row r="84" spans="32:40" ht="15" x14ac:dyDescent="0.25">
      <c r="AF84" s="135" t="s">
        <v>94</v>
      </c>
      <c r="AG84" s="135">
        <v>22</v>
      </c>
      <c r="AH84" s="135"/>
      <c r="AL84" s="114" t="s">
        <v>291</v>
      </c>
      <c r="AN84" s="114" t="s">
        <v>170</v>
      </c>
    </row>
    <row r="85" spans="32:40" ht="15" x14ac:dyDescent="0.25">
      <c r="AF85" s="135" t="s">
        <v>95</v>
      </c>
      <c r="AG85" s="135">
        <v>23</v>
      </c>
      <c r="AH85" s="135"/>
      <c r="AL85" s="114" t="s">
        <v>168</v>
      </c>
    </row>
    <row r="86" spans="32:40" ht="15" x14ac:dyDescent="0.25">
      <c r="AF86" s="135" t="s">
        <v>96</v>
      </c>
      <c r="AG86" s="135">
        <v>24</v>
      </c>
      <c r="AH86" s="135"/>
      <c r="AL86" s="114" t="s">
        <v>169</v>
      </c>
    </row>
    <row r="87" spans="32:40" ht="15" x14ac:dyDescent="0.25">
      <c r="AF87" s="135" t="s">
        <v>97</v>
      </c>
      <c r="AG87" s="135">
        <v>25</v>
      </c>
      <c r="AH87" s="135"/>
      <c r="AL87" s="114" t="s">
        <v>170</v>
      </c>
    </row>
    <row r="88" spans="32:40" x14ac:dyDescent="0.15">
      <c r="AF88" s="135" t="s">
        <v>98</v>
      </c>
      <c r="AG88" s="135">
        <v>26</v>
      </c>
      <c r="AH88" s="135"/>
    </row>
    <row r="89" spans="32:40" x14ac:dyDescent="0.15">
      <c r="AF89" s="135" t="s">
        <v>99</v>
      </c>
      <c r="AG89" s="135">
        <v>27</v>
      </c>
      <c r="AH89" s="135"/>
    </row>
    <row r="90" spans="32:40" x14ac:dyDescent="0.15">
      <c r="AF90" s="135" t="s">
        <v>100</v>
      </c>
      <c r="AG90" s="135">
        <v>28</v>
      </c>
      <c r="AH90" s="135"/>
    </row>
    <row r="91" spans="32:40" x14ac:dyDescent="0.15">
      <c r="AF91" s="135" t="s">
        <v>101</v>
      </c>
      <c r="AG91" s="135">
        <v>29</v>
      </c>
      <c r="AH91" s="135"/>
    </row>
    <row r="92" spans="32:40" x14ac:dyDescent="0.15">
      <c r="AF92" s="135" t="s">
        <v>102</v>
      </c>
      <c r="AG92" s="135">
        <v>30</v>
      </c>
      <c r="AH92" s="135"/>
    </row>
    <row r="93" spans="32:40" x14ac:dyDescent="0.15">
      <c r="AF93" s="135" t="s">
        <v>103</v>
      </c>
      <c r="AG93" s="135">
        <v>31</v>
      </c>
      <c r="AH93" s="135"/>
    </row>
    <row r="94" spans="32:40" x14ac:dyDescent="0.15">
      <c r="AF94" s="135" t="s">
        <v>104</v>
      </c>
      <c r="AG94" s="135">
        <v>32</v>
      </c>
      <c r="AH94" s="135"/>
    </row>
    <row r="95" spans="32:40" x14ac:dyDescent="0.15">
      <c r="AF95" s="135" t="s">
        <v>105</v>
      </c>
      <c r="AG95" s="135">
        <v>33</v>
      </c>
      <c r="AH95" s="135"/>
    </row>
    <row r="96" spans="32:40" x14ac:dyDescent="0.15">
      <c r="AF96" s="135" t="s">
        <v>106</v>
      </c>
      <c r="AG96" s="135">
        <v>34</v>
      </c>
      <c r="AH96" s="135"/>
    </row>
    <row r="97" spans="32:34" x14ac:dyDescent="0.15">
      <c r="AF97" s="135" t="s">
        <v>107</v>
      </c>
      <c r="AG97" s="135">
        <v>35</v>
      </c>
      <c r="AH97" s="135"/>
    </row>
    <row r="98" spans="32:34" x14ac:dyDescent="0.15">
      <c r="AF98" s="135" t="s">
        <v>108</v>
      </c>
      <c r="AG98" s="135">
        <v>36</v>
      </c>
    </row>
    <row r="99" spans="32:34" x14ac:dyDescent="0.15">
      <c r="AF99" s="135" t="s">
        <v>109</v>
      </c>
      <c r="AG99" s="135">
        <v>37</v>
      </c>
      <c r="AH99" s="135"/>
    </row>
    <row r="100" spans="32:34" x14ac:dyDescent="0.15">
      <c r="AF100" s="135" t="s">
        <v>110</v>
      </c>
      <c r="AG100" s="135">
        <v>38</v>
      </c>
      <c r="AH100" s="135"/>
    </row>
    <row r="101" spans="32:34" x14ac:dyDescent="0.15">
      <c r="AF101" s="135" t="s">
        <v>133</v>
      </c>
      <c r="AG101" s="135">
        <v>39</v>
      </c>
      <c r="AH101" s="135"/>
    </row>
    <row r="102" spans="32:34" x14ac:dyDescent="0.15">
      <c r="AF102" s="135" t="s">
        <v>111</v>
      </c>
      <c r="AG102" s="135">
        <v>40</v>
      </c>
      <c r="AH102" s="135"/>
    </row>
    <row r="103" spans="32:34" x14ac:dyDescent="0.15">
      <c r="AF103" s="135" t="s">
        <v>243</v>
      </c>
      <c r="AG103" s="135">
        <v>41</v>
      </c>
      <c r="AH103" s="135"/>
    </row>
    <row r="104" spans="32:34" x14ac:dyDescent="0.15">
      <c r="AF104" s="135" t="s">
        <v>244</v>
      </c>
      <c r="AG104" s="135">
        <v>42</v>
      </c>
      <c r="AH104" s="135"/>
    </row>
    <row r="105" spans="32:34" x14ac:dyDescent="0.15">
      <c r="AF105" s="135" t="s">
        <v>245</v>
      </c>
      <c r="AG105" s="135">
        <v>43</v>
      </c>
      <c r="AH105" s="135"/>
    </row>
    <row r="106" spans="32:34" x14ac:dyDescent="0.15">
      <c r="AF106" s="135" t="s">
        <v>246</v>
      </c>
      <c r="AG106" s="135">
        <v>44</v>
      </c>
      <c r="AH106" s="135"/>
    </row>
    <row r="107" spans="32:34" x14ac:dyDescent="0.15">
      <c r="AF107" s="135" t="s">
        <v>247</v>
      </c>
      <c r="AG107" s="135">
        <v>45</v>
      </c>
      <c r="AH107" s="135"/>
    </row>
    <row r="108" spans="32:34" x14ac:dyDescent="0.15">
      <c r="AF108" s="135" t="s">
        <v>112</v>
      </c>
      <c r="AG108" s="135">
        <v>46</v>
      </c>
      <c r="AH108" s="135"/>
    </row>
    <row r="109" spans="32:34" x14ac:dyDescent="0.15">
      <c r="AF109" s="14" t="s">
        <v>113</v>
      </c>
      <c r="AG109" s="135">
        <v>47</v>
      </c>
      <c r="AH109" s="14"/>
    </row>
  </sheetData>
  <sheetProtection password="CA75" sheet="1" objects="1" scenarios="1"/>
  <dataConsolidate/>
  <mergeCells count="106">
    <mergeCell ref="K11:K12"/>
    <mergeCell ref="G11:G12"/>
    <mergeCell ref="J11:J12"/>
    <mergeCell ref="B11:B12"/>
    <mergeCell ref="I11:I12"/>
    <mergeCell ref="A11:A12"/>
    <mergeCell ref="W7:X7"/>
    <mergeCell ref="L11:L12"/>
    <mergeCell ref="C11:C12"/>
    <mergeCell ref="E11:E12"/>
    <mergeCell ref="F11:F12"/>
    <mergeCell ref="H11:H12"/>
    <mergeCell ref="B7:G7"/>
    <mergeCell ref="M11:M12"/>
    <mergeCell ref="B9:E9"/>
    <mergeCell ref="S5:T5"/>
    <mergeCell ref="W5:X5"/>
    <mergeCell ref="N7:O7"/>
    <mergeCell ref="N8:O8"/>
    <mergeCell ref="N9:O9"/>
    <mergeCell ref="S1:T1"/>
    <mergeCell ref="W1:X1"/>
    <mergeCell ref="S2:T2"/>
    <mergeCell ref="N11:N12"/>
    <mergeCell ref="W6:X6"/>
    <mergeCell ref="W9:X9"/>
    <mergeCell ref="S6:T6"/>
    <mergeCell ref="S7:T7"/>
    <mergeCell ref="S8:T8"/>
    <mergeCell ref="W8:X8"/>
    <mergeCell ref="S4:T4"/>
    <mergeCell ref="S9:T9"/>
    <mergeCell ref="S3:T3"/>
    <mergeCell ref="W3:X3"/>
    <mergeCell ref="W2:X2"/>
    <mergeCell ref="W4:X4"/>
    <mergeCell ref="O20:P20"/>
    <mergeCell ref="O21:P21"/>
    <mergeCell ref="O22:P22"/>
    <mergeCell ref="O23:P23"/>
    <mergeCell ref="N1:O1"/>
    <mergeCell ref="O12:P12"/>
    <mergeCell ref="O13:P13"/>
    <mergeCell ref="O19:P19"/>
    <mergeCell ref="O18:P18"/>
    <mergeCell ref="O14:P14"/>
    <mergeCell ref="N4:O4"/>
    <mergeCell ref="N5:O5"/>
    <mergeCell ref="N2:O2"/>
    <mergeCell ref="N3:O3"/>
    <mergeCell ref="O15:P15"/>
    <mergeCell ref="O16:P16"/>
    <mergeCell ref="O17:P17"/>
    <mergeCell ref="N6:O6"/>
    <mergeCell ref="O28:P28"/>
    <mergeCell ref="O29:P29"/>
    <mergeCell ref="O30:P30"/>
    <mergeCell ref="O31:P31"/>
    <mergeCell ref="O24:P24"/>
    <mergeCell ref="O25:P25"/>
    <mergeCell ref="O26:P26"/>
    <mergeCell ref="O27:P27"/>
    <mergeCell ref="O36:P36"/>
    <mergeCell ref="O37:P37"/>
    <mergeCell ref="O38:P38"/>
    <mergeCell ref="O39:P39"/>
    <mergeCell ref="O32:P32"/>
    <mergeCell ref="O33:P33"/>
    <mergeCell ref="O34:P34"/>
    <mergeCell ref="O35:P35"/>
    <mergeCell ref="O44:P44"/>
    <mergeCell ref="O45:P45"/>
    <mergeCell ref="O46:P46"/>
    <mergeCell ref="O47:P47"/>
    <mergeCell ref="O40:P40"/>
    <mergeCell ref="O41:P41"/>
    <mergeCell ref="O42:P42"/>
    <mergeCell ref="O43:P43"/>
    <mergeCell ref="O52:P52"/>
    <mergeCell ref="O53:P53"/>
    <mergeCell ref="O54:P54"/>
    <mergeCell ref="O55:P55"/>
    <mergeCell ref="O48:P48"/>
    <mergeCell ref="O49:P49"/>
    <mergeCell ref="O50:P50"/>
    <mergeCell ref="O51:P51"/>
    <mergeCell ref="O60:P60"/>
    <mergeCell ref="O61:P61"/>
    <mergeCell ref="O62:P62"/>
    <mergeCell ref="O56:P56"/>
    <mergeCell ref="O57:P57"/>
    <mergeCell ref="O58:P58"/>
    <mergeCell ref="O59:P59"/>
    <mergeCell ref="J3:K3"/>
    <mergeCell ref="J9:K9"/>
    <mergeCell ref="J6:K6"/>
    <mergeCell ref="J7:K7"/>
    <mergeCell ref="J8:K8"/>
    <mergeCell ref="J4:L4"/>
    <mergeCell ref="A1:F1"/>
    <mergeCell ref="E2:F2"/>
    <mergeCell ref="B3:C3"/>
    <mergeCell ref="E3:F3"/>
    <mergeCell ref="L1:M1"/>
    <mergeCell ref="J5:K5"/>
    <mergeCell ref="B5:E5"/>
  </mergeCells>
  <phoneticPr fontId="2"/>
  <conditionalFormatting sqref="B9:E9 B5:E5 E3:H3">
    <cfRule type="cellIs" dxfId="7" priority="1" stopIfTrue="1" operator="equal">
      <formula>"ここに入力"</formula>
    </cfRule>
  </conditionalFormatting>
  <conditionalFormatting sqref="B7:F7">
    <cfRule type="cellIs" dxfId="6" priority="2" stopIfTrue="1" operator="equal">
      <formula>"ここに入力(携帯電話の番号を入力)"</formula>
    </cfRule>
  </conditionalFormatting>
  <conditionalFormatting sqref="B13:N62">
    <cfRule type="expression" dxfId="5" priority="3" stopIfTrue="1">
      <formula>$E13="女"</formula>
    </cfRule>
  </conditionalFormatting>
  <conditionalFormatting sqref="J3:K3">
    <cfRule type="cellIs" dxfId="4" priority="4" stopIfTrue="1" operator="equal">
      <formula>"ﾘｽﾄから選択"</formula>
    </cfRule>
  </conditionalFormatting>
  <conditionalFormatting sqref="B3:C3 A1:F1">
    <cfRule type="cellIs" dxfId="3" priority="5" stopIfTrue="1" operator="equal">
      <formula>"ﾘｽﾄから選択"</formula>
    </cfRule>
  </conditionalFormatting>
  <conditionalFormatting sqref="N2:N9 P2:R9">
    <cfRule type="expression" dxfId="2" priority="6" stopIfTrue="1">
      <formula>$P2="女"</formula>
    </cfRule>
  </conditionalFormatting>
  <conditionalFormatting sqref="S2:Z9">
    <cfRule type="expression" dxfId="1" priority="7" stopIfTrue="1">
      <formula>$P2="女"</formula>
    </cfRule>
    <cfRule type="expression" dxfId="0" priority="8" stopIfTrue="1">
      <formula>$AA2&gt;0</formula>
    </cfRule>
  </conditionalFormatting>
  <dataValidations count="18">
    <dataValidation imeMode="off" allowBlank="1" sqref="J6:L8"/>
    <dataValidation type="list" allowBlank="1" showInputMessage="1" showErrorMessage="1" error="リストから選択してください" sqref="S2:Y9">
      <formula1>オーダー</formula1>
    </dataValidation>
    <dataValidation type="textLength" imeMode="off" operator="equal" allowBlank="1" showErrorMessage="1" errorTitle="入力形式のエラー" error="半角5桁で入力してください" sqref="R2:R9">
      <formula1>5</formula1>
    </dataValidation>
    <dataValidation type="list" allowBlank="1" showInputMessage="1" showErrorMessage="1" error="リストから選択してください" sqref="P2:P9">
      <formula1>"男,女"</formula1>
    </dataValidation>
    <dataValidation type="textLength" imeMode="off" allowBlank="1" showErrorMessage="1" errorTitle="入力形式エラー" error="トラックは半角7桁，フィールドは半角5桁で入力して下さい" sqref="R13:R62 V13:V62 Z13:Z62">
      <formula1>5</formula1>
      <formula2>7</formula2>
    </dataValidation>
    <dataValidation type="whole" operator="equal" allowBlank="1" showInputMessage="1" showErrorMessage="1" error="400m以下の種目で公認記録が手動計時の場合は，「1」を入力" sqref="S14:S62 W14:W62 AA14:AA62">
      <formula1>1</formula1>
    </dataValidation>
    <dataValidation type="whole" imeMode="off" operator="equal" allowBlank="1" showInputMessage="1" showErrorMessage="1" error="400m以下の種目で公認記録が手動計時の場合は，「1」を入力して下さい" sqref="S13 W13 AA13">
      <formula1>1</formula1>
    </dataValidation>
    <dataValidation imeMode="hiragana" allowBlank="1" showInputMessage="1" showErrorMessage="1" sqref="B9:E9 B5:E5 E3:F3 F13:F62"/>
    <dataValidation imeMode="off" allowBlank="1" showInputMessage="1" showErrorMessage="1" sqref="B7:F7 K13:L62 C13:C62 AJ65:AJ77 AI65 AI67:AI74 AK67:AK78 AK65 AN69:AN84 AL65:AL66 AM65:AN65 AN66 AL68:AL87 AM69:AM77 AM67"/>
    <dataValidation type="list" allowBlank="1" showInputMessage="1" showErrorMessage="1" sqref="Z2:Z9">
      <formula1>オーダー</formula1>
    </dataValidation>
    <dataValidation type="list" allowBlank="1" showInputMessage="1" showErrorMessage="1" sqref="A1:F1">
      <formula1>"高知市陸上競技,高知市陸上競技選手権,高知市陸上競技ｶｰﾆﾊﾞﾙ"</formula1>
    </dataValidation>
    <dataValidation imeMode="halfKatakana" allowBlank="1" showInputMessage="1" showErrorMessage="1" sqref="AH63:AH71 G13:H62 AF63:AF71 G3:H3 AF73:AF108 AH73:AH97 AH99:AH108"/>
    <dataValidation type="list" allowBlank="1" showInputMessage="1" showErrorMessage="1" sqref="E13:E62">
      <formula1>"男,女"</formula1>
    </dataValidation>
    <dataValidation type="list" allowBlank="1" showInputMessage="1" showErrorMessage="1" sqref="J3:K3">
      <formula1>"中学,高校,大学･一般"</formula1>
    </dataValidation>
    <dataValidation type="list" allowBlank="1" showInputMessage="1" showErrorMessage="1" sqref="Q2:Q9">
      <formula1>IF($J$3="中学",$AB$1,$AB$2:$AB$3)</formula1>
    </dataValidation>
    <dataValidation type="list" allowBlank="1" showInputMessage="1" showErrorMessage="1" sqref="O13:P21">
      <formula1>IF($J$3="中学",IF($AO$63=1,$AI$65:$AI$73,IF($AO$63=2,$AK$65:$AK$78,$AM$65:$AM$77)),IF($AO$63=1,$AJ$65:$AJ$79,IF($AO$63=2,$AL$65:$AL$86,$AN$65:$AN$84)))</formula1>
    </dataValidation>
    <dataValidation type="list" allowBlank="1" showInputMessage="1" showErrorMessage="1" sqref="O22:P62 T13:T62 X13:X62">
      <formula1>IF($J$3="中学",IF($AO$63=1,$AI$65:$AI$73,IF($AO$63=2,$AK$65:$AK$78,$AM$65:$AM$77)),IF($AO$63=1,$AJ$65:$AJ$79,IF($AO$63=2,$AL$65:$AL$87,$AN$65:$AN$84)))</formula1>
    </dataValidation>
    <dataValidation type="list" allowBlank="1" showInputMessage="1" showErrorMessage="1" sqref="B3:C3 N13:N62">
      <formula1>$AF$63:$AF$109</formula1>
    </dataValidation>
  </dataValidations>
  <printOptions horizontalCentered="1" verticalCentered="1"/>
  <pageMargins left="0.19685039370078741" right="0.19685039370078741" top="0.47244094488188981" bottom="0.47244094488188981" header="0.31496062992125984" footer="0.31496062992125984"/>
  <pageSetup paperSize="9" scale="77" orientation="landscape" r:id="rId1"/>
  <headerFooter alignWithMargins="0">
    <oddHeader>&amp;R&amp;"Arial,標準"&amp;D</oddHeader>
    <oddFooter>&amp;L&amp;10上記の者は健康であり、本大会に出場することを認めます。&amp;C2026年の競技会から出場認知証は不要になりました。&amp;R&amp;"Arial,標準"A4&amp;"ＭＳ Ｐゴシック,標準"のまま提出してください</oddFooter>
  </headerFooter>
  <rowBreaks count="1" manualBreakCount="1">
    <brk id="3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85"/>
  <sheetViews>
    <sheetView showGridLines="0" workbookViewId="0"/>
  </sheetViews>
  <sheetFormatPr defaultRowHeight="13.5" x14ac:dyDescent="0.15"/>
  <cols>
    <col min="1" max="1" width="4.875" style="4" customWidth="1"/>
    <col min="2" max="2" width="10.125" style="4" customWidth="1"/>
    <col min="3" max="3" width="7.25" style="4" customWidth="1"/>
    <col min="4" max="4" width="5.5" style="4" customWidth="1"/>
    <col min="5" max="5" width="6.625" style="3" customWidth="1"/>
    <col min="6" max="6" width="7" style="4" customWidth="1"/>
    <col min="7" max="12" width="10" style="5" customWidth="1"/>
    <col min="13" max="18" width="5.375" style="5" bestFit="1" customWidth="1"/>
    <col min="19" max="19" width="2.5" style="5" bestFit="1" customWidth="1"/>
    <col min="20" max="20" width="9" style="5" hidden="1" customWidth="1"/>
    <col min="21" max="16384" width="9" style="5"/>
  </cols>
  <sheetData>
    <row r="1" spans="1:20" ht="29.25" thickBot="1" x14ac:dyDescent="0.35">
      <c r="A1" s="56" t="s">
        <v>32</v>
      </c>
    </row>
    <row r="2" spans="1:20" ht="15.75" x14ac:dyDescent="0.15">
      <c r="A2" s="55" t="s">
        <v>116</v>
      </c>
      <c r="B2" s="41"/>
      <c r="C2" s="41"/>
      <c r="D2" s="3"/>
      <c r="T2" s="43">
        <v>1</v>
      </c>
    </row>
    <row r="3" spans="1:20" ht="15" customHeight="1" thickBot="1" x14ac:dyDescent="0.2">
      <c r="A3" s="5"/>
      <c r="B3" s="48" t="s">
        <v>2</v>
      </c>
      <c r="C3" s="48" t="s">
        <v>182</v>
      </c>
      <c r="D3" s="49" t="s">
        <v>200</v>
      </c>
      <c r="E3" s="50" t="s">
        <v>198</v>
      </c>
      <c r="F3" s="50" t="s">
        <v>8</v>
      </c>
      <c r="G3" s="51" t="s">
        <v>11</v>
      </c>
      <c r="H3" s="51" t="s">
        <v>12</v>
      </c>
      <c r="I3" s="51" t="s">
        <v>13</v>
      </c>
      <c r="J3" s="51" t="s">
        <v>14</v>
      </c>
      <c r="K3" s="51" t="s">
        <v>15</v>
      </c>
      <c r="L3" s="51" t="s">
        <v>16</v>
      </c>
      <c r="T3" s="44">
        <v>2</v>
      </c>
    </row>
    <row r="4" spans="1:20" x14ac:dyDescent="0.15">
      <c r="A4" s="4" t="s">
        <v>201</v>
      </c>
      <c r="B4" s="52" t="str">
        <f>+申し込み表!N2</f>
        <v/>
      </c>
      <c r="C4" s="52" t="str">
        <f>+申し込み表!$H$3</f>
        <v>ここに入力</v>
      </c>
      <c r="D4" s="52" t="str">
        <f>IF(申し込み表!P2="男",1,IF(申し込み表!P2="女",2,""))</f>
        <v/>
      </c>
      <c r="E4" s="67" t="e">
        <f>VLOOKUP(申し込み表!Q2,$E$15:$F$23,2,FALSE)</f>
        <v>#N/A</v>
      </c>
      <c r="F4" s="59" t="str">
        <f>IF(申し込み表!R2="","",申し込み表!R2)</f>
        <v/>
      </c>
      <c r="G4" s="52" t="str">
        <f>IF(申し込み表!S2=" ","",VLOOKUP(申し込み表!S2,$H$15:$I$74,2,FALSE))</f>
        <v/>
      </c>
      <c r="H4" s="52" t="str">
        <f>IF(申し込み表!U2=" ","",VLOOKUP(申し込み表!U2,$H$15:$I$74,2,FALSE))</f>
        <v/>
      </c>
      <c r="I4" s="52" t="str">
        <f>IF(申し込み表!V2=" ","",VLOOKUP(申し込み表!V2,$H$15:$I$74,2,FALSE))</f>
        <v/>
      </c>
      <c r="J4" s="52" t="str">
        <f>IF(申し込み表!W2=" ","",VLOOKUP(申し込み表!W2,$H$15:$I$74,2,FALSE))</f>
        <v/>
      </c>
      <c r="K4" s="52" t="str">
        <f>IF(申し込み表!Y2=" ","",VLOOKUP(申し込み表!Y2,$H$15:$I$74,2,FALSE))</f>
        <v/>
      </c>
      <c r="L4" s="52" t="str">
        <f>IF(申し込み表!Z2=" ","",VLOOKUP(申し込み表!Z2,$H$15:$I$74,2,FALSE))</f>
        <v/>
      </c>
    </row>
    <row r="5" spans="1:20" x14ac:dyDescent="0.15">
      <c r="A5" s="4" t="s">
        <v>25</v>
      </c>
      <c r="B5" s="52" t="str">
        <f>+申し込み表!N3</f>
        <v/>
      </c>
      <c r="C5" s="52" t="str">
        <f>+申し込み表!$H$3</f>
        <v>ここに入力</v>
      </c>
      <c r="D5" s="52" t="str">
        <f>IF(申し込み表!P3="男",1,IF(申し込み表!P3="女",2,""))</f>
        <v/>
      </c>
      <c r="E5" s="67" t="e">
        <f>VLOOKUP(申し込み表!Q3,$E$15:$F$23,2,FALSE)</f>
        <v>#N/A</v>
      </c>
      <c r="F5" s="59" t="str">
        <f>IF(申し込み表!R3="","",申し込み表!R3)</f>
        <v/>
      </c>
      <c r="G5" s="52" t="str">
        <f>IF(申し込み表!S3=" ","",VLOOKUP(申し込み表!S3,$H$15:$I$74,2,FALSE))</f>
        <v/>
      </c>
      <c r="H5" s="52" t="str">
        <f>IF(申し込み表!U3=" ","",VLOOKUP(申し込み表!U3,$H$15:$I$74,2,FALSE))</f>
        <v/>
      </c>
      <c r="I5" s="52" t="str">
        <f>IF(申し込み表!V3=" ","",VLOOKUP(申し込み表!V3,$H$15:$I$74,2,FALSE))</f>
        <v/>
      </c>
      <c r="J5" s="52" t="str">
        <f>IF(申し込み表!W3=" ","",VLOOKUP(申し込み表!W3,$H$15:$I$74,2,FALSE))</f>
        <v/>
      </c>
      <c r="K5" s="52" t="str">
        <f>IF(申し込み表!Y3=" ","",VLOOKUP(申し込み表!Y3,$H$15:$I$74,2,FALSE))</f>
        <v/>
      </c>
      <c r="L5" s="52" t="str">
        <f>IF(申し込み表!Z3=" ","",VLOOKUP(申し込み表!Z3,$H$15:$I$74,2,FALSE))</f>
        <v/>
      </c>
    </row>
    <row r="6" spans="1:20" x14ac:dyDescent="0.15">
      <c r="A6" s="4" t="s">
        <v>26</v>
      </c>
      <c r="B6" s="52" t="str">
        <f>+申し込み表!N4</f>
        <v/>
      </c>
      <c r="C6" s="52" t="str">
        <f>+申し込み表!$H$3</f>
        <v>ここに入力</v>
      </c>
      <c r="D6" s="52" t="str">
        <f>IF(申し込み表!P4="男",1,IF(申し込み表!P4="女",2,""))</f>
        <v/>
      </c>
      <c r="E6" s="67" t="e">
        <f>VLOOKUP(申し込み表!Q4,$E$15:$F$23,2,FALSE)</f>
        <v>#N/A</v>
      </c>
      <c r="F6" s="59" t="str">
        <f>IF(申し込み表!R4="","",申し込み表!R4)</f>
        <v/>
      </c>
      <c r="G6" s="52" t="str">
        <f>IF(申し込み表!S4=" ","",VLOOKUP(申し込み表!S4,$H$15:$I$74,2,FALSE))</f>
        <v/>
      </c>
      <c r="H6" s="52" t="str">
        <f>IF(申し込み表!U4=" ","",VLOOKUP(申し込み表!U4,$H$15:$I$74,2,FALSE))</f>
        <v/>
      </c>
      <c r="I6" s="52" t="str">
        <f>IF(申し込み表!V4=" ","",VLOOKUP(申し込み表!V4,$H$15:$I$74,2,FALSE))</f>
        <v/>
      </c>
      <c r="J6" s="52" t="str">
        <f>IF(申し込み表!W4=" ","",VLOOKUP(申し込み表!W4,$H$15:$I$74,2,FALSE))</f>
        <v/>
      </c>
      <c r="K6" s="52" t="str">
        <f>IF(申し込み表!Y4=" ","",VLOOKUP(申し込み表!Y4,$H$15:$I$74,2,FALSE))</f>
        <v/>
      </c>
      <c r="L6" s="52" t="str">
        <f>IF(申し込み表!Z4=" ","",VLOOKUP(申し込み表!Z4,$H$15:$I$74,2,FALSE))</f>
        <v/>
      </c>
    </row>
    <row r="7" spans="1:20" x14ac:dyDescent="0.15">
      <c r="A7" s="4" t="s">
        <v>27</v>
      </c>
      <c r="B7" s="52" t="str">
        <f>+申し込み表!N5</f>
        <v/>
      </c>
      <c r="C7" s="52" t="str">
        <f>+申し込み表!$H$3</f>
        <v>ここに入力</v>
      </c>
      <c r="D7" s="52" t="str">
        <f>IF(申し込み表!P5="男",1,IF(申し込み表!P5="女",2,""))</f>
        <v/>
      </c>
      <c r="E7" s="67" t="e">
        <f>VLOOKUP(申し込み表!Q5,$E$15:$F$23,2,FALSE)</f>
        <v>#N/A</v>
      </c>
      <c r="F7" s="59" t="str">
        <f>IF(申し込み表!R5="","",申し込み表!R5)</f>
        <v/>
      </c>
      <c r="G7" s="52" t="str">
        <f>IF(申し込み表!S5=" ","",VLOOKUP(申し込み表!S5,$H$15:$I$74,2,FALSE))</f>
        <v/>
      </c>
      <c r="H7" s="52" t="str">
        <f>IF(申し込み表!U5=" ","",VLOOKUP(申し込み表!U5,$H$15:$I$74,2,FALSE))</f>
        <v/>
      </c>
      <c r="I7" s="52" t="str">
        <f>IF(申し込み表!V5=" ","",VLOOKUP(申し込み表!V5,$H$15:$I$74,2,FALSE))</f>
        <v/>
      </c>
      <c r="J7" s="52" t="str">
        <f>IF(申し込み表!W5=" ","",VLOOKUP(申し込み表!W5,$H$15:$I$74,2,FALSE))</f>
        <v/>
      </c>
      <c r="K7" s="52" t="str">
        <f>IF(申し込み表!Y5=" ","",VLOOKUP(申し込み表!Y5,$H$15:$I$74,2,FALSE))</f>
        <v/>
      </c>
      <c r="L7" s="52" t="str">
        <f>IF(申し込み表!Z5=" ","",VLOOKUP(申し込み表!Z5,$H$15:$I$74,2,FALSE))</f>
        <v/>
      </c>
    </row>
    <row r="8" spans="1:20" x14ac:dyDescent="0.15">
      <c r="A8" s="4" t="s">
        <v>28</v>
      </c>
      <c r="B8" s="52" t="str">
        <f>+申し込み表!N6</f>
        <v/>
      </c>
      <c r="C8" s="52" t="str">
        <f>+申し込み表!$H$3</f>
        <v>ここに入力</v>
      </c>
      <c r="D8" s="52" t="str">
        <f>IF(申し込み表!P6="男",1,IF(申し込み表!P6="女",2,""))</f>
        <v/>
      </c>
      <c r="E8" s="67" t="e">
        <f>VLOOKUP(申し込み表!Q6,$E$15:$F$23,2,FALSE)</f>
        <v>#N/A</v>
      </c>
      <c r="F8" s="59" t="str">
        <f>IF(申し込み表!R6="","",申し込み表!R6)</f>
        <v/>
      </c>
      <c r="G8" s="52" t="str">
        <f>IF(申し込み表!S6=" ","",VLOOKUP(申し込み表!S6,$H$15:$I$74,2,FALSE))</f>
        <v/>
      </c>
      <c r="H8" s="52" t="str">
        <f>IF(申し込み表!U6=" ","",VLOOKUP(申し込み表!U6,$H$15:$I$74,2,FALSE))</f>
        <v/>
      </c>
      <c r="I8" s="52" t="str">
        <f>IF(申し込み表!V6=" ","",VLOOKUP(申し込み表!V6,$H$15:$I$74,2,FALSE))</f>
        <v/>
      </c>
      <c r="J8" s="52" t="str">
        <f>IF(申し込み表!W6=" ","",VLOOKUP(申し込み表!W6,$H$15:$I$74,2,FALSE))</f>
        <v/>
      </c>
      <c r="K8" s="52" t="str">
        <f>IF(申し込み表!Y6=" ","",VLOOKUP(申し込み表!Y6,$H$15:$I$74,2,FALSE))</f>
        <v/>
      </c>
      <c r="L8" s="52" t="str">
        <f>IF(申し込み表!Z6=" ","",VLOOKUP(申し込み表!Z6,$H$15:$I$74,2,FALSE))</f>
        <v/>
      </c>
    </row>
    <row r="9" spans="1:20" x14ac:dyDescent="0.15">
      <c r="A9" s="4" t="s">
        <v>29</v>
      </c>
      <c r="B9" s="52" t="str">
        <f>+申し込み表!N7</f>
        <v/>
      </c>
      <c r="C9" s="52" t="str">
        <f>+申し込み表!$H$3</f>
        <v>ここに入力</v>
      </c>
      <c r="D9" s="52" t="str">
        <f>IF(申し込み表!P7="男",1,IF(申し込み表!P7="女",2,""))</f>
        <v/>
      </c>
      <c r="E9" s="67" t="e">
        <f>VLOOKUP(申し込み表!Q7,$E$15:$F$23,2,FALSE)</f>
        <v>#N/A</v>
      </c>
      <c r="F9" s="59" t="str">
        <f>IF(申し込み表!R7="","",申し込み表!R7)</f>
        <v/>
      </c>
      <c r="G9" s="52" t="str">
        <f>IF(申し込み表!S7=" ","",VLOOKUP(申し込み表!S7,$H$15:$I$74,2,FALSE))</f>
        <v/>
      </c>
      <c r="H9" s="52" t="str">
        <f>IF(申し込み表!U7=" ","",VLOOKUP(申し込み表!U7,$H$15:$I$74,2,FALSE))</f>
        <v/>
      </c>
      <c r="I9" s="52" t="str">
        <f>IF(申し込み表!V7=" ","",VLOOKUP(申し込み表!V7,$H$15:$I$74,2,FALSE))</f>
        <v/>
      </c>
      <c r="J9" s="52" t="str">
        <f>IF(申し込み表!W7=" ","",VLOOKUP(申し込み表!W7,$H$15:$I$74,2,FALSE))</f>
        <v/>
      </c>
      <c r="K9" s="52" t="str">
        <f>IF(申し込み表!Y7=" ","",VLOOKUP(申し込み表!Y7,$H$15:$I$74,2,FALSE))</f>
        <v/>
      </c>
      <c r="L9" s="52" t="str">
        <f>IF(申し込み表!Z7=" ","",VLOOKUP(申し込み表!Z7,$H$15:$I$74,2,FALSE))</f>
        <v/>
      </c>
    </row>
    <row r="10" spans="1:20" x14ac:dyDescent="0.15">
      <c r="A10" s="4" t="s">
        <v>30</v>
      </c>
      <c r="B10" s="52" t="str">
        <f>+申し込み表!N8</f>
        <v/>
      </c>
      <c r="C10" s="52" t="str">
        <f>+申し込み表!$H$3</f>
        <v>ここに入力</v>
      </c>
      <c r="D10" s="52" t="str">
        <f>IF(申し込み表!P8="男",1,IF(申し込み表!P8="女",2,""))</f>
        <v/>
      </c>
      <c r="E10" s="67" t="e">
        <f>VLOOKUP(申し込み表!Q8,$E$15:$F$23,2,FALSE)</f>
        <v>#N/A</v>
      </c>
      <c r="F10" s="59" t="str">
        <f>IF(申し込み表!R8="","",申し込み表!R8)</f>
        <v/>
      </c>
      <c r="G10" s="52" t="str">
        <f>IF(申し込み表!S8=" ","",VLOOKUP(申し込み表!S8,$H$15:$I$74,2,FALSE))</f>
        <v/>
      </c>
      <c r="H10" s="52" t="str">
        <f>IF(申し込み表!U8=" ","",VLOOKUP(申し込み表!U8,$H$15:$I$74,2,FALSE))</f>
        <v/>
      </c>
      <c r="I10" s="52" t="str">
        <f>IF(申し込み表!V8=" ","",VLOOKUP(申し込み表!V8,$H$15:$I$74,2,FALSE))</f>
        <v/>
      </c>
      <c r="J10" s="52" t="str">
        <f>IF(申し込み表!W8=" ","",VLOOKUP(申し込み表!W8,$H$15:$I$74,2,FALSE))</f>
        <v/>
      </c>
      <c r="K10" s="52" t="str">
        <f>IF(申し込み表!Y8=" ","",VLOOKUP(申し込み表!Y8,$H$15:$I$74,2,FALSE))</f>
        <v/>
      </c>
      <c r="L10" s="52" t="str">
        <f>IF(申し込み表!Z8=" ","",VLOOKUP(申し込み表!Z8,$H$15:$I$74,2,FALSE))</f>
        <v/>
      </c>
    </row>
    <row r="11" spans="1:20" x14ac:dyDescent="0.15">
      <c r="A11" s="4" t="s">
        <v>31</v>
      </c>
      <c r="B11" s="52" t="str">
        <f>+申し込み表!N9</f>
        <v/>
      </c>
      <c r="C11" s="52" t="str">
        <f>+申し込み表!$H$3</f>
        <v>ここに入力</v>
      </c>
      <c r="D11" s="52" t="str">
        <f>IF(申し込み表!P9="男",1,IF(申し込み表!P9="女",2,""))</f>
        <v/>
      </c>
      <c r="E11" s="67" t="e">
        <f>VLOOKUP(申し込み表!Q9,$E$15:$F$23,2,FALSE)</f>
        <v>#N/A</v>
      </c>
      <c r="F11" s="59" t="str">
        <f>IF(申し込み表!R9="","",申し込み表!R9)</f>
        <v/>
      </c>
      <c r="G11" s="52" t="str">
        <f>IF(申し込み表!S9=" ","",VLOOKUP(申し込み表!S9,$H$15:$I$74,2,FALSE))</f>
        <v/>
      </c>
      <c r="H11" s="52" t="str">
        <f>IF(申し込み表!U9=" ","",VLOOKUP(申し込み表!U9,$H$15:$I$74,2,FALSE))</f>
        <v/>
      </c>
      <c r="I11" s="52" t="str">
        <f>IF(申し込み表!V9=" ","",VLOOKUP(申し込み表!V9,$H$15:$I$74,2,FALSE))</f>
        <v/>
      </c>
      <c r="J11" s="52" t="str">
        <f>IF(申し込み表!W9=" ","",VLOOKUP(申し込み表!W9,$H$15:$I$74,2,FALSE))</f>
        <v/>
      </c>
      <c r="K11" s="52" t="str">
        <f>IF(申し込み表!Y9=" ","",VLOOKUP(申し込み表!Y9,$H$15:$I$74,2,FALSE))</f>
        <v/>
      </c>
      <c r="L11" s="52" t="str">
        <f>IF(申し込み表!Z9=" ","",VLOOKUP(申し込み表!Z9,$H$15:$I$74,2,FALSE))</f>
        <v/>
      </c>
    </row>
    <row r="12" spans="1:20" x14ac:dyDescent="0.15">
      <c r="B12" s="3"/>
      <c r="C12" s="3"/>
      <c r="D12" s="3"/>
      <c r="F12" s="3"/>
      <c r="G12" s="3"/>
      <c r="H12" s="3"/>
      <c r="I12" s="3"/>
      <c r="J12" s="3"/>
      <c r="K12" s="3"/>
      <c r="L12" s="3"/>
    </row>
    <row r="13" spans="1:20" x14ac:dyDescent="0.15">
      <c r="A13" s="5"/>
      <c r="B13" s="5"/>
    </row>
    <row r="14" spans="1:20" x14ac:dyDescent="0.15">
      <c r="A14" s="5"/>
      <c r="B14" s="5"/>
    </row>
    <row r="15" spans="1:20" ht="13.5" hidden="1" customHeight="1" x14ac:dyDescent="0.15">
      <c r="A15" s="14" t="s">
        <v>134</v>
      </c>
      <c r="B15" s="14">
        <v>1</v>
      </c>
      <c r="C15" s="5">
        <v>1</v>
      </c>
      <c r="D15" s="2"/>
      <c r="E15" s="15" t="s">
        <v>120</v>
      </c>
      <c r="F15" s="15" t="s">
        <v>132</v>
      </c>
      <c r="G15" s="2"/>
      <c r="H15" s="2">
        <f>+申し込み表!F13</f>
        <v>0</v>
      </c>
      <c r="I15" s="2" t="str">
        <f>+申し込み表!B13</f>
        <v/>
      </c>
    </row>
    <row r="16" spans="1:20" ht="13.5" hidden="1" customHeight="1" x14ac:dyDescent="0.15">
      <c r="A16" s="14" t="s">
        <v>135</v>
      </c>
      <c r="B16" s="14">
        <v>2</v>
      </c>
      <c r="C16" s="5">
        <v>1</v>
      </c>
      <c r="D16" s="2"/>
      <c r="E16" s="15" t="s">
        <v>172</v>
      </c>
      <c r="F16" s="15" t="s">
        <v>171</v>
      </c>
      <c r="G16" s="2"/>
      <c r="H16" s="2">
        <f>+申し込み表!F14</f>
        <v>0</v>
      </c>
      <c r="I16" s="2" t="str">
        <f>+申し込み表!B14</f>
        <v/>
      </c>
    </row>
    <row r="17" spans="1:9" ht="13.5" hidden="1" customHeight="1" x14ac:dyDescent="0.15">
      <c r="A17" s="46"/>
      <c r="B17" s="46"/>
      <c r="C17" s="5">
        <v>1</v>
      </c>
      <c r="D17" s="2"/>
      <c r="E17" s="15" t="s">
        <v>174</v>
      </c>
      <c r="F17" s="15" t="s">
        <v>173</v>
      </c>
      <c r="G17" s="2"/>
      <c r="H17" s="2">
        <f>+申し込み表!F15</f>
        <v>0</v>
      </c>
      <c r="I17" s="2" t="str">
        <f>+申し込み表!B15</f>
        <v/>
      </c>
    </row>
    <row r="18" spans="1:9" ht="13.5" hidden="1" customHeight="1" x14ac:dyDescent="0.15">
      <c r="A18" s="2"/>
      <c r="B18" s="2"/>
      <c r="C18" s="5">
        <v>1</v>
      </c>
      <c r="D18" s="2"/>
      <c r="E18" s="15" t="s">
        <v>176</v>
      </c>
      <c r="F18" s="15" t="s">
        <v>175</v>
      </c>
      <c r="G18" s="2"/>
      <c r="H18" s="2">
        <f>+申し込み表!F16</f>
        <v>0</v>
      </c>
      <c r="I18" s="2" t="str">
        <f>+申し込み表!B16</f>
        <v/>
      </c>
    </row>
    <row r="19" spans="1:9" ht="13.5" hidden="1" customHeight="1" x14ac:dyDescent="0.15">
      <c r="A19" s="2"/>
      <c r="B19" s="2"/>
      <c r="C19" s="5">
        <v>1</v>
      </c>
      <c r="D19" s="2"/>
      <c r="E19" s="15" t="s">
        <v>178</v>
      </c>
      <c r="F19" s="15" t="s">
        <v>177</v>
      </c>
      <c r="G19" s="2"/>
      <c r="H19" s="2">
        <f>+申し込み表!F17</f>
        <v>0</v>
      </c>
      <c r="I19" s="2" t="str">
        <f>+申し込み表!B17</f>
        <v/>
      </c>
    </row>
    <row r="20" spans="1:9" ht="13.5" hidden="1" customHeight="1" x14ac:dyDescent="0.15">
      <c r="A20" s="46"/>
      <c r="B20" s="46"/>
      <c r="C20" s="5">
        <v>1</v>
      </c>
      <c r="D20" s="2"/>
      <c r="E20" s="15" t="s">
        <v>121</v>
      </c>
      <c r="F20" s="15" t="s">
        <v>179</v>
      </c>
      <c r="G20" s="2"/>
      <c r="H20" s="2">
        <f>+申し込み表!F18</f>
        <v>0</v>
      </c>
      <c r="I20" s="2" t="str">
        <f>+申し込み表!B18</f>
        <v/>
      </c>
    </row>
    <row r="21" spans="1:9" ht="13.5" hidden="1" customHeight="1" x14ac:dyDescent="0.15">
      <c r="A21" s="46"/>
      <c r="B21" s="46"/>
      <c r="C21" s="5">
        <v>1</v>
      </c>
      <c r="D21" s="2"/>
      <c r="E21" s="15" t="s">
        <v>122</v>
      </c>
      <c r="F21" s="15" t="s">
        <v>180</v>
      </c>
      <c r="G21" s="2"/>
      <c r="H21" s="2">
        <f>+申し込み表!F19</f>
        <v>0</v>
      </c>
      <c r="I21" s="2" t="str">
        <f>+申し込み表!B19</f>
        <v/>
      </c>
    </row>
    <row r="22" spans="1:9" ht="13.5" hidden="1" customHeight="1" x14ac:dyDescent="0.15">
      <c r="A22" s="46"/>
      <c r="B22" s="46"/>
      <c r="C22" s="5">
        <v>1</v>
      </c>
      <c r="D22" s="2"/>
      <c r="E22" s="15" t="s">
        <v>123</v>
      </c>
      <c r="F22" s="15" t="s">
        <v>124</v>
      </c>
      <c r="G22" s="2"/>
      <c r="H22" s="2">
        <f>+申し込み表!F20</f>
        <v>0</v>
      </c>
      <c r="I22" s="2" t="str">
        <f>+申し込み表!B20</f>
        <v/>
      </c>
    </row>
    <row r="23" spans="1:9" ht="13.5" hidden="1" customHeight="1" x14ac:dyDescent="0.15">
      <c r="A23" s="46"/>
      <c r="B23" s="46"/>
      <c r="C23" s="5">
        <v>1</v>
      </c>
      <c r="D23" s="2"/>
      <c r="E23" s="15" t="s">
        <v>119</v>
      </c>
      <c r="F23" s="15" t="s">
        <v>125</v>
      </c>
      <c r="G23" s="2"/>
      <c r="H23" s="2">
        <f>+申し込み表!F21</f>
        <v>0</v>
      </c>
      <c r="I23" s="2" t="str">
        <f>+申し込み表!B21</f>
        <v/>
      </c>
    </row>
    <row r="24" spans="1:9" ht="13.5" hidden="1" customHeight="1" x14ac:dyDescent="0.15">
      <c r="A24" s="46"/>
      <c r="B24" s="46"/>
      <c r="C24" s="5">
        <v>1</v>
      </c>
      <c r="D24" s="2"/>
      <c r="E24" s="15"/>
      <c r="F24" s="15"/>
      <c r="G24" s="2"/>
      <c r="H24" s="2">
        <f>+申し込み表!F22</f>
        <v>0</v>
      </c>
      <c r="I24" s="2" t="str">
        <f>+申し込み表!B22</f>
        <v/>
      </c>
    </row>
    <row r="25" spans="1:9" ht="13.5" hidden="1" customHeight="1" x14ac:dyDescent="0.15">
      <c r="A25" s="46"/>
      <c r="B25" s="46"/>
      <c r="C25" s="5">
        <v>1</v>
      </c>
      <c r="D25" s="2"/>
      <c r="E25" s="15"/>
      <c r="F25" s="15"/>
      <c r="G25" s="2"/>
      <c r="H25" s="2">
        <f>+申し込み表!F23</f>
        <v>0</v>
      </c>
      <c r="I25" s="2" t="str">
        <f>+申し込み表!B23</f>
        <v/>
      </c>
    </row>
    <row r="26" spans="1:9" ht="13.5" hidden="1" customHeight="1" x14ac:dyDescent="0.15">
      <c r="A26" s="46"/>
      <c r="B26" s="46"/>
      <c r="C26" s="5">
        <v>1</v>
      </c>
      <c r="D26" s="2"/>
      <c r="E26" s="15"/>
      <c r="F26" s="15"/>
      <c r="G26" s="2"/>
      <c r="H26" s="2">
        <f>+申し込み表!F24</f>
        <v>0</v>
      </c>
      <c r="I26" s="2" t="str">
        <f>+申し込み表!B24</f>
        <v/>
      </c>
    </row>
    <row r="27" spans="1:9" ht="13.5" hidden="1" customHeight="1" x14ac:dyDescent="0.15">
      <c r="A27" s="46"/>
      <c r="B27" s="46"/>
      <c r="C27" s="5">
        <v>1</v>
      </c>
      <c r="D27" s="2"/>
      <c r="E27" s="15"/>
      <c r="F27" s="15"/>
      <c r="G27" s="2"/>
      <c r="H27" s="2">
        <f>+申し込み表!F25</f>
        <v>0</v>
      </c>
      <c r="I27" s="2" t="str">
        <f>+申し込み表!B25</f>
        <v/>
      </c>
    </row>
    <row r="28" spans="1:9" ht="13.5" hidden="1" customHeight="1" x14ac:dyDescent="0.15">
      <c r="A28" s="46"/>
      <c r="B28" s="46"/>
      <c r="C28" s="5">
        <v>1</v>
      </c>
      <c r="D28" s="2"/>
      <c r="E28" s="15"/>
      <c r="F28" s="15"/>
      <c r="G28" s="2"/>
      <c r="H28" s="2">
        <f>+申し込み表!F26</f>
        <v>0</v>
      </c>
      <c r="I28" s="2" t="str">
        <f>+申し込み表!B26</f>
        <v/>
      </c>
    </row>
    <row r="29" spans="1:9" ht="13.5" hidden="1" customHeight="1" x14ac:dyDescent="0.15">
      <c r="A29" s="46"/>
      <c r="B29" s="46"/>
      <c r="C29" s="5">
        <v>1</v>
      </c>
      <c r="D29" s="2"/>
      <c r="E29" s="15"/>
      <c r="F29" s="15"/>
      <c r="G29" s="2"/>
      <c r="H29" s="2">
        <f>+申し込み表!F27</f>
        <v>0</v>
      </c>
      <c r="I29" s="2" t="str">
        <f>+申し込み表!B27</f>
        <v/>
      </c>
    </row>
    <row r="30" spans="1:9" ht="13.5" hidden="1" customHeight="1" x14ac:dyDescent="0.15">
      <c r="A30" s="46"/>
      <c r="B30" s="46"/>
      <c r="C30" s="5">
        <v>1</v>
      </c>
      <c r="D30" s="2"/>
      <c r="E30" s="15"/>
      <c r="F30" s="15"/>
      <c r="G30" s="2"/>
      <c r="H30" s="2">
        <f>+申し込み表!F28</f>
        <v>0</v>
      </c>
      <c r="I30" s="2" t="str">
        <f>+申し込み表!B28</f>
        <v/>
      </c>
    </row>
    <row r="31" spans="1:9" ht="13.5" hidden="1" customHeight="1" x14ac:dyDescent="0.15">
      <c r="A31" s="46"/>
      <c r="B31" s="46"/>
      <c r="C31" s="5">
        <v>1</v>
      </c>
      <c r="D31" s="2"/>
      <c r="E31" s="15"/>
      <c r="F31" s="15"/>
      <c r="G31" s="2"/>
      <c r="H31" s="2">
        <f>+申し込み表!F29</f>
        <v>0</v>
      </c>
      <c r="I31" s="2" t="str">
        <f>+申し込み表!B29</f>
        <v/>
      </c>
    </row>
    <row r="32" spans="1:9" ht="13.5" hidden="1" customHeight="1" x14ac:dyDescent="0.15">
      <c r="A32" s="46"/>
      <c r="B32" s="46"/>
      <c r="C32" s="5">
        <v>1</v>
      </c>
      <c r="D32" s="2"/>
      <c r="E32" s="15"/>
      <c r="F32" s="15"/>
      <c r="G32" s="2"/>
      <c r="H32" s="2">
        <f>+申し込み表!F30</f>
        <v>0</v>
      </c>
      <c r="I32" s="2" t="str">
        <f>+申し込み表!B30</f>
        <v/>
      </c>
    </row>
    <row r="33" spans="1:9" ht="13.5" hidden="1" customHeight="1" x14ac:dyDescent="0.15">
      <c r="A33" s="46"/>
      <c r="B33" s="46"/>
      <c r="C33" s="5">
        <v>1</v>
      </c>
      <c r="D33" s="2"/>
      <c r="E33" s="15"/>
      <c r="F33" s="15"/>
      <c r="G33" s="2"/>
      <c r="H33" s="2">
        <f>+申し込み表!F31</f>
        <v>0</v>
      </c>
      <c r="I33" s="2" t="str">
        <f>+申し込み表!B31</f>
        <v/>
      </c>
    </row>
    <row r="34" spans="1:9" ht="13.5" hidden="1" customHeight="1" x14ac:dyDescent="0.15">
      <c r="A34" s="46"/>
      <c r="B34" s="46"/>
      <c r="C34" s="5">
        <v>1</v>
      </c>
      <c r="D34" s="2"/>
      <c r="E34" s="15"/>
      <c r="F34" s="15"/>
      <c r="G34" s="2"/>
      <c r="H34" s="2">
        <f>+申し込み表!F32</f>
        <v>0</v>
      </c>
      <c r="I34" s="2" t="str">
        <f>+申し込み表!B32</f>
        <v/>
      </c>
    </row>
    <row r="35" spans="1:9" ht="13.5" hidden="1" customHeight="1" x14ac:dyDescent="0.15">
      <c r="A35" s="46"/>
      <c r="B35" s="46"/>
      <c r="C35" s="5">
        <v>1</v>
      </c>
      <c r="D35" s="2"/>
      <c r="E35" s="15"/>
      <c r="F35" s="15"/>
      <c r="G35" s="2"/>
      <c r="H35" s="2">
        <f>+申し込み表!F33</f>
        <v>0</v>
      </c>
      <c r="I35" s="2" t="str">
        <f>+申し込み表!B33</f>
        <v/>
      </c>
    </row>
    <row r="36" spans="1:9" ht="13.5" hidden="1" customHeight="1" x14ac:dyDescent="0.15">
      <c r="A36" s="46"/>
      <c r="B36" s="46"/>
      <c r="C36" s="5">
        <v>1</v>
      </c>
      <c r="D36" s="46"/>
      <c r="E36" s="15"/>
      <c r="F36" s="15"/>
      <c r="G36" s="2"/>
      <c r="H36" s="2">
        <f>+申し込み表!F34</f>
        <v>0</v>
      </c>
      <c r="I36" s="2" t="str">
        <f>+申し込み表!B34</f>
        <v/>
      </c>
    </row>
    <row r="37" spans="1:9" ht="13.5" hidden="1" customHeight="1" x14ac:dyDescent="0.15">
      <c r="A37" s="46"/>
      <c r="B37" s="46"/>
      <c r="C37" s="5">
        <v>1</v>
      </c>
      <c r="D37" s="46"/>
      <c r="E37" s="15"/>
      <c r="F37" s="15"/>
      <c r="G37" s="2"/>
      <c r="H37" s="2">
        <f>+申し込み表!F35</f>
        <v>0</v>
      </c>
      <c r="I37" s="2" t="str">
        <f>+申し込み表!B35</f>
        <v/>
      </c>
    </row>
    <row r="38" spans="1:9" ht="13.5" hidden="1" customHeight="1" x14ac:dyDescent="0.15">
      <c r="A38" s="46"/>
      <c r="B38" s="46"/>
      <c r="C38" s="5">
        <v>1</v>
      </c>
      <c r="D38" s="46"/>
      <c r="E38" s="15"/>
      <c r="F38" s="15"/>
      <c r="G38" s="2"/>
      <c r="H38" s="2">
        <f>+申し込み表!F36</f>
        <v>0</v>
      </c>
      <c r="I38" s="2" t="str">
        <f>+申し込み表!B36</f>
        <v/>
      </c>
    </row>
    <row r="39" spans="1:9" ht="13.5" hidden="1" customHeight="1" x14ac:dyDescent="0.15">
      <c r="A39" s="46"/>
      <c r="B39" s="46"/>
      <c r="C39" s="5">
        <v>1</v>
      </c>
      <c r="D39" s="46"/>
      <c r="E39" s="15"/>
      <c r="F39" s="15"/>
      <c r="G39" s="2"/>
      <c r="H39" s="2">
        <f>+申し込み表!F37</f>
        <v>0</v>
      </c>
      <c r="I39" s="2" t="str">
        <f>+申し込み表!B37</f>
        <v/>
      </c>
    </row>
    <row r="40" spans="1:9" ht="13.5" hidden="1" customHeight="1" x14ac:dyDescent="0.15">
      <c r="A40" s="46"/>
      <c r="B40" s="46"/>
      <c r="C40" s="5">
        <v>1</v>
      </c>
      <c r="D40" s="46"/>
      <c r="E40" s="15"/>
      <c r="F40" s="15"/>
      <c r="G40" s="2"/>
      <c r="H40" s="2">
        <f>+申し込み表!F38</f>
        <v>0</v>
      </c>
      <c r="I40" s="2" t="str">
        <f>+申し込み表!B38</f>
        <v/>
      </c>
    </row>
    <row r="41" spans="1:9" ht="13.5" hidden="1" customHeight="1" x14ac:dyDescent="0.15">
      <c r="A41" s="46"/>
      <c r="B41" s="46"/>
      <c r="C41" s="5">
        <v>1</v>
      </c>
      <c r="D41" s="46"/>
      <c r="E41" s="15"/>
      <c r="F41" s="15"/>
      <c r="G41" s="2"/>
      <c r="H41" s="2">
        <f>+申し込み表!F39</f>
        <v>0</v>
      </c>
      <c r="I41" s="2" t="str">
        <f>+申し込み表!B39</f>
        <v/>
      </c>
    </row>
    <row r="42" spans="1:9" ht="13.5" hidden="1" customHeight="1" x14ac:dyDescent="0.15">
      <c r="A42" s="46"/>
      <c r="B42" s="46"/>
      <c r="C42" s="5">
        <v>1</v>
      </c>
      <c r="D42" s="46"/>
      <c r="E42" s="15"/>
      <c r="F42" s="15"/>
      <c r="G42" s="2"/>
      <c r="H42" s="2">
        <f>+申し込み表!F40</f>
        <v>0</v>
      </c>
      <c r="I42" s="2" t="str">
        <f>+申し込み表!B40</f>
        <v/>
      </c>
    </row>
    <row r="43" spans="1:9" ht="13.5" hidden="1" customHeight="1" x14ac:dyDescent="0.15">
      <c r="A43" s="46"/>
      <c r="B43" s="46"/>
      <c r="C43" s="5">
        <v>1</v>
      </c>
      <c r="D43" s="46"/>
      <c r="E43" s="15"/>
      <c r="F43" s="15"/>
      <c r="G43" s="2"/>
      <c r="H43" s="2">
        <f>+申し込み表!F41</f>
        <v>0</v>
      </c>
      <c r="I43" s="2" t="str">
        <f>+申し込み表!B41</f>
        <v/>
      </c>
    </row>
    <row r="44" spans="1:9" ht="13.5" hidden="1" customHeight="1" x14ac:dyDescent="0.15">
      <c r="A44" s="46"/>
      <c r="B44" s="46"/>
      <c r="C44" s="5">
        <v>1</v>
      </c>
      <c r="D44" s="46"/>
      <c r="E44" s="15"/>
      <c r="F44" s="15"/>
      <c r="G44" s="2"/>
      <c r="H44" s="2">
        <f>+申し込み表!F42</f>
        <v>0</v>
      </c>
      <c r="I44" s="2" t="str">
        <f>+申し込み表!B42</f>
        <v/>
      </c>
    </row>
    <row r="45" spans="1:9" ht="13.5" hidden="1" customHeight="1" x14ac:dyDescent="0.15">
      <c r="A45" s="46"/>
      <c r="B45" s="46"/>
      <c r="C45" s="5">
        <v>1</v>
      </c>
      <c r="D45" s="46"/>
      <c r="E45" s="15"/>
      <c r="F45" s="15"/>
      <c r="G45" s="2"/>
      <c r="H45" s="2">
        <f>+申し込み表!F43</f>
        <v>0</v>
      </c>
      <c r="I45" s="2" t="str">
        <f>+申し込み表!B43</f>
        <v/>
      </c>
    </row>
    <row r="46" spans="1:9" ht="13.5" hidden="1" customHeight="1" x14ac:dyDescent="0.15">
      <c r="A46" s="46"/>
      <c r="B46" s="46"/>
      <c r="C46" s="5">
        <v>1</v>
      </c>
      <c r="D46" s="46"/>
      <c r="E46" s="15"/>
      <c r="F46" s="15"/>
      <c r="G46" s="2"/>
      <c r="H46" s="2">
        <f>+申し込み表!F44</f>
        <v>0</v>
      </c>
      <c r="I46" s="2" t="str">
        <f>+申し込み表!B44</f>
        <v/>
      </c>
    </row>
    <row r="47" spans="1:9" ht="13.5" hidden="1" customHeight="1" x14ac:dyDescent="0.15">
      <c r="A47" s="46"/>
      <c r="B47" s="46"/>
      <c r="C47" s="5">
        <v>1</v>
      </c>
      <c r="D47" s="46"/>
      <c r="E47" s="15"/>
      <c r="F47" s="15"/>
      <c r="G47" s="2"/>
      <c r="H47" s="2">
        <f>+申し込み表!F45</f>
        <v>0</v>
      </c>
      <c r="I47" s="2" t="str">
        <f>+申し込み表!B45</f>
        <v/>
      </c>
    </row>
    <row r="48" spans="1:9" ht="13.5" hidden="1" customHeight="1" x14ac:dyDescent="0.15">
      <c r="A48" s="46"/>
      <c r="B48" s="46"/>
      <c r="C48" s="5">
        <v>1</v>
      </c>
      <c r="D48" s="46"/>
      <c r="E48" s="15"/>
      <c r="F48" s="15"/>
      <c r="G48" s="2"/>
      <c r="H48" s="2">
        <f>+申し込み表!F46</f>
        <v>0</v>
      </c>
      <c r="I48" s="2" t="str">
        <f>+申し込み表!B46</f>
        <v/>
      </c>
    </row>
    <row r="49" spans="1:9" ht="13.5" hidden="1" customHeight="1" x14ac:dyDescent="0.15">
      <c r="A49" s="46"/>
      <c r="B49" s="46"/>
      <c r="C49" s="5">
        <v>1</v>
      </c>
      <c r="D49" s="46"/>
      <c r="E49" s="15"/>
      <c r="F49" s="15"/>
      <c r="G49" s="2"/>
      <c r="H49" s="2">
        <f>+申し込み表!F47</f>
        <v>0</v>
      </c>
      <c r="I49" s="2" t="str">
        <f>+申し込み表!B47</f>
        <v/>
      </c>
    </row>
    <row r="50" spans="1:9" ht="13.5" hidden="1" customHeight="1" x14ac:dyDescent="0.15">
      <c r="A50" s="46"/>
      <c r="B50" s="46"/>
      <c r="C50" s="5">
        <v>1</v>
      </c>
      <c r="D50" s="46"/>
      <c r="E50" s="15"/>
      <c r="F50" s="15"/>
      <c r="G50" s="2"/>
      <c r="H50" s="2">
        <f>+申し込み表!F48</f>
        <v>0</v>
      </c>
      <c r="I50" s="2" t="str">
        <f>+申し込み表!B48</f>
        <v/>
      </c>
    </row>
    <row r="51" spans="1:9" ht="13.5" hidden="1" customHeight="1" x14ac:dyDescent="0.15">
      <c r="A51" s="46"/>
      <c r="B51" s="46"/>
      <c r="C51" s="5">
        <v>1</v>
      </c>
      <c r="D51" s="46"/>
      <c r="E51" s="15"/>
      <c r="F51" s="15"/>
      <c r="G51" s="2"/>
      <c r="H51" s="2">
        <f>+申し込み表!F49</f>
        <v>0</v>
      </c>
      <c r="I51" s="2" t="str">
        <f>+申し込み表!B49</f>
        <v/>
      </c>
    </row>
    <row r="52" spans="1:9" ht="13.5" hidden="1" customHeight="1" x14ac:dyDescent="0.15">
      <c r="A52" s="46"/>
      <c r="B52" s="46"/>
      <c r="C52" s="5">
        <v>1</v>
      </c>
      <c r="D52" s="46"/>
      <c r="E52" s="15"/>
      <c r="F52" s="15"/>
      <c r="G52" s="2"/>
      <c r="H52" s="2">
        <f>+申し込み表!F50</f>
        <v>0</v>
      </c>
      <c r="I52" s="2" t="str">
        <f>+申し込み表!B50</f>
        <v/>
      </c>
    </row>
    <row r="53" spans="1:9" ht="13.5" hidden="1" customHeight="1" x14ac:dyDescent="0.15">
      <c r="A53" s="46"/>
      <c r="B53" s="46"/>
      <c r="C53" s="5">
        <v>1</v>
      </c>
      <c r="D53" s="46"/>
      <c r="E53" s="15"/>
      <c r="F53" s="15"/>
      <c r="G53" s="2"/>
      <c r="H53" s="2">
        <f>+申し込み表!F51</f>
        <v>0</v>
      </c>
      <c r="I53" s="2" t="str">
        <f>+申し込み表!B51</f>
        <v/>
      </c>
    </row>
    <row r="54" spans="1:9" ht="13.5" hidden="1" customHeight="1" x14ac:dyDescent="0.15">
      <c r="A54" s="46"/>
      <c r="B54" s="46"/>
      <c r="C54" s="5">
        <v>1</v>
      </c>
      <c r="D54" s="46"/>
      <c r="E54" s="15"/>
      <c r="F54" s="15"/>
      <c r="G54" s="2"/>
      <c r="H54" s="2">
        <f>+申し込み表!F52</f>
        <v>0</v>
      </c>
      <c r="I54" s="2" t="str">
        <f>+申し込み表!B52</f>
        <v/>
      </c>
    </row>
    <row r="55" spans="1:9" ht="13.5" hidden="1" customHeight="1" x14ac:dyDescent="0.15">
      <c r="A55" s="46"/>
      <c r="B55" s="46"/>
      <c r="C55" s="5">
        <v>1</v>
      </c>
      <c r="D55" s="46"/>
      <c r="E55" s="15"/>
      <c r="F55" s="15"/>
      <c r="G55" s="2"/>
      <c r="H55" s="2">
        <f>+申し込み表!F53</f>
        <v>0</v>
      </c>
      <c r="I55" s="2" t="str">
        <f>+申し込み表!B53</f>
        <v/>
      </c>
    </row>
    <row r="56" spans="1:9" ht="13.5" hidden="1" customHeight="1" x14ac:dyDescent="0.15">
      <c r="A56" s="46"/>
      <c r="B56" s="46"/>
      <c r="C56" s="5">
        <v>1</v>
      </c>
      <c r="D56" s="46"/>
      <c r="E56" s="15"/>
      <c r="F56" s="15"/>
      <c r="G56" s="2"/>
      <c r="H56" s="2">
        <f>+申し込み表!F54</f>
        <v>0</v>
      </c>
      <c r="I56" s="2" t="str">
        <f>+申し込み表!B54</f>
        <v/>
      </c>
    </row>
    <row r="57" spans="1:9" ht="13.5" hidden="1" customHeight="1" x14ac:dyDescent="0.15">
      <c r="A57" s="46"/>
      <c r="B57" s="46"/>
      <c r="C57" s="5">
        <v>1</v>
      </c>
      <c r="D57" s="46"/>
      <c r="E57" s="15"/>
      <c r="F57" s="15"/>
      <c r="G57" s="2"/>
      <c r="H57" s="2">
        <f>+申し込み表!F55</f>
        <v>0</v>
      </c>
      <c r="I57" s="2" t="str">
        <f>+申し込み表!B55</f>
        <v/>
      </c>
    </row>
    <row r="58" spans="1:9" ht="13.5" hidden="1" customHeight="1" x14ac:dyDescent="0.15">
      <c r="A58" s="46"/>
      <c r="B58" s="46"/>
      <c r="C58" s="5">
        <v>1</v>
      </c>
      <c r="D58" s="46"/>
      <c r="E58" s="15"/>
      <c r="F58" s="15"/>
      <c r="G58" s="2"/>
      <c r="H58" s="2">
        <f>+申し込み表!F56</f>
        <v>0</v>
      </c>
      <c r="I58" s="2" t="str">
        <f>+申し込み表!B56</f>
        <v/>
      </c>
    </row>
    <row r="59" spans="1:9" ht="13.5" hidden="1" customHeight="1" x14ac:dyDescent="0.15">
      <c r="A59" s="46"/>
      <c r="B59" s="46"/>
      <c r="C59" s="5">
        <v>1</v>
      </c>
      <c r="D59" s="46"/>
      <c r="E59" s="15"/>
      <c r="F59" s="15"/>
      <c r="G59" s="2"/>
      <c r="H59" s="2">
        <f>+申し込み表!F57</f>
        <v>0</v>
      </c>
      <c r="I59" s="2" t="str">
        <f>+申し込み表!B57</f>
        <v/>
      </c>
    </row>
    <row r="60" spans="1:9" ht="13.5" hidden="1" customHeight="1" x14ac:dyDescent="0.15">
      <c r="A60" s="46"/>
      <c r="B60" s="46"/>
      <c r="C60" s="5">
        <v>1</v>
      </c>
      <c r="D60" s="46"/>
      <c r="E60" s="15"/>
      <c r="F60" s="15"/>
      <c r="G60" s="2"/>
      <c r="H60" s="2">
        <f>+申し込み表!F58</f>
        <v>0</v>
      </c>
      <c r="I60" s="2" t="str">
        <f>+申し込み表!B58</f>
        <v/>
      </c>
    </row>
    <row r="61" spans="1:9" ht="13.5" hidden="1" customHeight="1" x14ac:dyDescent="0.15">
      <c r="A61" s="46"/>
      <c r="B61" s="46"/>
      <c r="C61" s="5">
        <v>1</v>
      </c>
      <c r="D61" s="46"/>
      <c r="E61" s="15"/>
      <c r="F61" s="15"/>
      <c r="G61" s="2"/>
      <c r="H61" s="2">
        <f>+申し込み表!F59</f>
        <v>0</v>
      </c>
      <c r="I61" s="2" t="str">
        <f>+申し込み表!B59</f>
        <v/>
      </c>
    </row>
    <row r="62" spans="1:9" ht="13.5" hidden="1" customHeight="1" x14ac:dyDescent="0.15">
      <c r="A62" s="46"/>
      <c r="B62" s="46"/>
      <c r="C62" s="5">
        <v>1</v>
      </c>
      <c r="D62" s="46"/>
      <c r="E62" s="15"/>
      <c r="F62" s="15"/>
      <c r="G62" s="2"/>
      <c r="H62" s="2">
        <f>+申し込み表!F60</f>
        <v>0</v>
      </c>
      <c r="I62" s="2" t="str">
        <f>+申し込み表!B60</f>
        <v/>
      </c>
    </row>
    <row r="63" spans="1:9" ht="13.5" hidden="1" customHeight="1" x14ac:dyDescent="0.15">
      <c r="A63" s="46"/>
      <c r="B63" s="46"/>
      <c r="C63" s="5">
        <v>1</v>
      </c>
      <c r="D63" s="46"/>
      <c r="E63" s="15"/>
      <c r="F63" s="15"/>
      <c r="G63" s="2"/>
      <c r="H63" s="2">
        <f>+申し込み表!F61</f>
        <v>0</v>
      </c>
      <c r="I63" s="2" t="str">
        <f>+申し込み表!B61</f>
        <v/>
      </c>
    </row>
    <row r="64" spans="1:9" ht="13.5" hidden="1" customHeight="1" x14ac:dyDescent="0.15">
      <c r="A64" s="46"/>
      <c r="B64" s="46"/>
      <c r="C64" s="5">
        <v>1</v>
      </c>
      <c r="D64" s="46"/>
      <c r="E64" s="15"/>
      <c r="F64" s="15"/>
      <c r="G64" s="2"/>
      <c r="H64" s="2">
        <f>+申し込み表!F62</f>
        <v>0</v>
      </c>
      <c r="I64" s="2" t="str">
        <f>+申し込み表!B62</f>
        <v/>
      </c>
    </row>
    <row r="65" spans="1:19" ht="13.5" hidden="1" customHeight="1" x14ac:dyDescent="0.15">
      <c r="A65" s="46"/>
      <c r="B65" s="46"/>
      <c r="C65" s="5">
        <v>1</v>
      </c>
      <c r="D65" s="46"/>
      <c r="E65" s="15"/>
      <c r="F65" s="15"/>
      <c r="G65" s="2"/>
      <c r="H65" s="2" t="e">
        <f>+申し込み表!#REF!</f>
        <v>#REF!</v>
      </c>
      <c r="I65" s="2" t="e">
        <f>+申し込み表!#REF!</f>
        <v>#REF!</v>
      </c>
    </row>
    <row r="66" spans="1:19" ht="13.5" hidden="1" customHeight="1" x14ac:dyDescent="0.15">
      <c r="A66" s="46"/>
      <c r="B66" s="46"/>
      <c r="C66" s="5">
        <v>1</v>
      </c>
      <c r="D66" s="46"/>
      <c r="E66" s="15"/>
      <c r="F66" s="15"/>
      <c r="G66" s="2"/>
      <c r="H66" s="2" t="e">
        <f>+申し込み表!#REF!</f>
        <v>#REF!</v>
      </c>
      <c r="I66" s="2" t="e">
        <f>+申し込み表!#REF!</f>
        <v>#REF!</v>
      </c>
    </row>
    <row r="67" spans="1:19" ht="13.5" hidden="1" customHeight="1" x14ac:dyDescent="0.15">
      <c r="A67" s="46"/>
      <c r="B67" s="46"/>
      <c r="C67" s="5">
        <v>1</v>
      </c>
      <c r="D67" s="46"/>
      <c r="E67" s="15"/>
      <c r="F67" s="15"/>
      <c r="G67" s="2"/>
      <c r="H67" s="2" t="e">
        <f>+申し込み表!#REF!</f>
        <v>#REF!</v>
      </c>
      <c r="I67" s="2" t="e">
        <f>+申し込み表!#REF!</f>
        <v>#REF!</v>
      </c>
    </row>
    <row r="68" spans="1:19" ht="13.5" hidden="1" customHeight="1" x14ac:dyDescent="0.15">
      <c r="A68" s="46"/>
      <c r="B68" s="46"/>
      <c r="C68" s="5">
        <v>1</v>
      </c>
      <c r="D68" s="46"/>
      <c r="E68" s="15"/>
      <c r="F68" s="15"/>
      <c r="G68" s="2"/>
      <c r="H68" s="2" t="e">
        <f>+申し込み表!#REF!</f>
        <v>#REF!</v>
      </c>
      <c r="I68" s="2" t="e">
        <f>+申し込み表!#REF!</f>
        <v>#REF!</v>
      </c>
    </row>
    <row r="69" spans="1:19" ht="13.5" hidden="1" customHeight="1" x14ac:dyDescent="0.15">
      <c r="A69" s="46"/>
      <c r="B69" s="46"/>
      <c r="C69" s="5">
        <v>1</v>
      </c>
      <c r="D69" s="46"/>
      <c r="E69" s="15"/>
      <c r="F69" s="15"/>
      <c r="G69" s="2"/>
      <c r="H69" s="2" t="e">
        <f>+申し込み表!#REF!</f>
        <v>#REF!</v>
      </c>
      <c r="I69" s="2" t="e">
        <f>+申し込み表!#REF!</f>
        <v>#REF!</v>
      </c>
    </row>
    <row r="70" spans="1:19" ht="13.5" hidden="1" customHeight="1" x14ac:dyDescent="0.15">
      <c r="A70" s="46"/>
      <c r="B70" s="46"/>
      <c r="C70" s="5">
        <v>1</v>
      </c>
      <c r="D70" s="46"/>
      <c r="E70" s="15"/>
      <c r="F70" s="15"/>
      <c r="G70" s="2"/>
      <c r="H70" s="2" t="e">
        <f>+申し込み表!#REF!</f>
        <v>#REF!</v>
      </c>
      <c r="I70" s="2" t="e">
        <f>+申し込み表!#REF!</f>
        <v>#REF!</v>
      </c>
    </row>
    <row r="71" spans="1:19" ht="13.5" hidden="1" customHeight="1" x14ac:dyDescent="0.15">
      <c r="A71" s="46"/>
      <c r="B71" s="46"/>
      <c r="C71" s="5">
        <v>1</v>
      </c>
      <c r="D71" s="46"/>
      <c r="E71" s="15"/>
      <c r="F71" s="15"/>
      <c r="G71" s="2"/>
      <c r="H71" s="2" t="e">
        <f>+申し込み表!#REF!</f>
        <v>#REF!</v>
      </c>
      <c r="I71" s="2" t="e">
        <f>+申し込み表!#REF!</f>
        <v>#REF!</v>
      </c>
    </row>
    <row r="72" spans="1:19" ht="13.5" hidden="1" customHeight="1" x14ac:dyDescent="0.15">
      <c r="A72" s="46"/>
      <c r="B72" s="46"/>
      <c r="C72" s="5">
        <v>1</v>
      </c>
      <c r="D72" s="46"/>
      <c r="E72" s="15"/>
      <c r="F72" s="15"/>
      <c r="G72" s="2"/>
      <c r="H72" s="2" t="e">
        <f>+申し込み表!#REF!</f>
        <v>#REF!</v>
      </c>
      <c r="I72" s="2" t="e">
        <f>+申し込み表!#REF!</f>
        <v>#REF!</v>
      </c>
    </row>
    <row r="73" spans="1:19" ht="13.5" hidden="1" customHeight="1" x14ac:dyDescent="0.15">
      <c r="A73" s="46"/>
      <c r="B73" s="46"/>
      <c r="C73" s="5">
        <v>1</v>
      </c>
      <c r="D73" s="46"/>
      <c r="E73" s="15"/>
      <c r="F73" s="15"/>
      <c r="G73" s="2"/>
      <c r="H73" s="2" t="e">
        <f>+申し込み表!#REF!</f>
        <v>#REF!</v>
      </c>
      <c r="I73" s="2" t="e">
        <f>+申し込み表!#REF!</f>
        <v>#REF!</v>
      </c>
    </row>
    <row r="74" spans="1:19" ht="13.5" hidden="1" customHeight="1" x14ac:dyDescent="0.15">
      <c r="A74" s="46"/>
      <c r="B74" s="46"/>
      <c r="C74" s="5">
        <v>1</v>
      </c>
      <c r="D74" s="46"/>
      <c r="E74" s="15"/>
      <c r="F74" s="15"/>
      <c r="G74" s="2"/>
      <c r="H74" s="2" t="e">
        <f>+申し込み表!#REF!</f>
        <v>#REF!</v>
      </c>
      <c r="I74" s="2" t="e">
        <f>+申し込み表!#REF!</f>
        <v>#REF!</v>
      </c>
    </row>
    <row r="75" spans="1:19" x14ac:dyDescent="0.15">
      <c r="A75" s="46"/>
      <c r="B75" s="46"/>
      <c r="C75" s="46"/>
      <c r="D75" s="46"/>
      <c r="E75" s="47"/>
      <c r="F75" s="46"/>
      <c r="G75" s="2"/>
      <c r="H75" s="2"/>
      <c r="I75" s="2"/>
    </row>
    <row r="76" spans="1:19" x14ac:dyDescent="0.15">
      <c r="A76" s="46"/>
      <c r="B76" s="46"/>
      <c r="C76" s="46"/>
      <c r="D76" s="46"/>
      <c r="E76" s="47"/>
      <c r="F76" s="46"/>
      <c r="G76" s="2"/>
      <c r="H76" s="2"/>
      <c r="I76" s="2"/>
    </row>
    <row r="77" spans="1:19" x14ac:dyDescent="0.15">
      <c r="A77" s="46"/>
      <c r="B77" s="46"/>
      <c r="C77" s="5"/>
      <c r="D77" s="102" t="s">
        <v>183</v>
      </c>
      <c r="E77" s="102" t="s">
        <v>184</v>
      </c>
      <c r="F77" s="102" t="s">
        <v>185</v>
      </c>
      <c r="G77" s="102" t="s">
        <v>186</v>
      </c>
      <c r="H77" s="102" t="s">
        <v>187</v>
      </c>
      <c r="I77" s="102" t="s">
        <v>188</v>
      </c>
      <c r="J77" s="102" t="s">
        <v>189</v>
      </c>
      <c r="K77" s="102" t="s">
        <v>190</v>
      </c>
      <c r="L77" s="102" t="s">
        <v>191</v>
      </c>
      <c r="M77" s="102" t="s">
        <v>192</v>
      </c>
      <c r="N77" s="102" t="s">
        <v>193</v>
      </c>
      <c r="O77" s="102" t="s">
        <v>194</v>
      </c>
      <c r="P77" s="102" t="s">
        <v>195</v>
      </c>
      <c r="Q77" s="102" t="s">
        <v>196</v>
      </c>
      <c r="R77" s="5" t="s">
        <v>197</v>
      </c>
    </row>
    <row r="78" spans="1:19" x14ac:dyDescent="0.15">
      <c r="A78" s="46"/>
      <c r="B78" s="46"/>
      <c r="C78" s="5">
        <v>1</v>
      </c>
      <c r="D78" s="6">
        <f>IF(G4="",0,IF(G4=H4,1,0))</f>
        <v>0</v>
      </c>
      <c r="E78" s="6">
        <f>IF(G4="",0,IF(G4=I4,1,0))</f>
        <v>0</v>
      </c>
      <c r="F78" s="6">
        <f>IF(G4="",0,IF(G4=J4,1,0))</f>
        <v>0</v>
      </c>
      <c r="G78" s="6">
        <f>IF(G4="",0,IF(G4=K4,1,0))</f>
        <v>0</v>
      </c>
      <c r="H78" s="6">
        <f>IF(G4="",0,IF(G4=L4,1,0))</f>
        <v>0</v>
      </c>
      <c r="I78" s="6">
        <f>IF(H4="",0,IF(H4=I4,1,0))</f>
        <v>0</v>
      </c>
      <c r="J78" s="6">
        <f>IF(H4="",0,IF(H4=J4,1,0))</f>
        <v>0</v>
      </c>
      <c r="K78" s="6">
        <f>IF(H4="",0,IF(H4=K4,1,0))</f>
        <v>0</v>
      </c>
      <c r="L78" s="6">
        <f>IF(H4="",0,IF(H4=L4,1,0))</f>
        <v>0</v>
      </c>
      <c r="M78" s="6">
        <f>IF(I4="",0,IF(I4=J4,1,0))</f>
        <v>0</v>
      </c>
      <c r="N78" s="6">
        <f>IF(I4="",0,IF(I4=K4,1,0))</f>
        <v>0</v>
      </c>
      <c r="O78" s="6">
        <f>IF(I4="",0,IF(I4=L4,1,0))</f>
        <v>0</v>
      </c>
      <c r="P78" s="6">
        <f>IF(J4="",0,IF(J4=K4,1,0))</f>
        <v>0</v>
      </c>
      <c r="Q78" s="6">
        <f>IF(J4="",0,IF(J4=L4,1,0))</f>
        <v>0</v>
      </c>
      <c r="R78" s="6">
        <f>IF(K4="",0,IF(K4=L4,1,0))</f>
        <v>0</v>
      </c>
      <c r="S78" s="5">
        <f>SUM(D78:R78)</f>
        <v>0</v>
      </c>
    </row>
    <row r="79" spans="1:19" x14ac:dyDescent="0.15">
      <c r="C79" s="5">
        <v>2</v>
      </c>
      <c r="D79" s="6">
        <f t="shared" ref="D79:D85" si="0">IF(G5="",0,IF(G5=H5,1,0))</f>
        <v>0</v>
      </c>
      <c r="E79" s="6">
        <f t="shared" ref="E79:E85" si="1">IF(G5="",0,IF(G5=I5,1,0))</f>
        <v>0</v>
      </c>
      <c r="F79" s="6">
        <f t="shared" ref="F79:F85" si="2">IF(G5="",0,IF(G5=J5,1,0))</f>
        <v>0</v>
      </c>
      <c r="G79" s="6">
        <f t="shared" ref="G79:G85" si="3">IF(G5="",0,IF(G5=K5,1,0))</f>
        <v>0</v>
      </c>
      <c r="H79" s="6">
        <f t="shared" ref="H79:H85" si="4">IF(G5="",0,IF(G5=L5,1,0))</f>
        <v>0</v>
      </c>
      <c r="I79" s="6">
        <f t="shared" ref="I79:I85" si="5">IF(H5="",0,IF(H5=I5,1,0))</f>
        <v>0</v>
      </c>
      <c r="J79" s="6">
        <f t="shared" ref="J79:J85" si="6">IF(H5="",0,IF(H5=J5,1,0))</f>
        <v>0</v>
      </c>
      <c r="K79" s="6">
        <f t="shared" ref="K79:K85" si="7">IF(H5="",0,IF(H5=K5,1,0))</f>
        <v>0</v>
      </c>
      <c r="L79" s="6">
        <f t="shared" ref="L79:L85" si="8">IF(H5="",0,IF(H5=L5,1,0))</f>
        <v>0</v>
      </c>
      <c r="M79" s="6">
        <f t="shared" ref="M79:M85" si="9">IF(I5="",0,IF(I5=J5,1,0))</f>
        <v>0</v>
      </c>
      <c r="N79" s="6">
        <f t="shared" ref="N79:N85" si="10">IF(I5="",0,IF(I5=K5,1,0))</f>
        <v>0</v>
      </c>
      <c r="O79" s="6">
        <f t="shared" ref="O79:O85" si="11">IF(I5="",0,IF(I5=L5,1,0))</f>
        <v>0</v>
      </c>
      <c r="P79" s="6">
        <f t="shared" ref="P79:P85" si="12">IF(J5="",0,IF(J5=K5,1,0))</f>
        <v>0</v>
      </c>
      <c r="Q79" s="6">
        <f t="shared" ref="Q79:Q85" si="13">IF(J5="",0,IF(J5=L5,1,0))</f>
        <v>0</v>
      </c>
      <c r="R79" s="6">
        <f t="shared" ref="R79:R85" si="14">IF(K5="",0,IF(K5=L5,1,0))</f>
        <v>0</v>
      </c>
      <c r="S79" s="5">
        <f t="shared" ref="S79:S85" si="15">SUM(D79:R79)</f>
        <v>0</v>
      </c>
    </row>
    <row r="80" spans="1:19" x14ac:dyDescent="0.15">
      <c r="C80" s="5">
        <v>3</v>
      </c>
      <c r="D80" s="6">
        <f t="shared" si="0"/>
        <v>0</v>
      </c>
      <c r="E80" s="6">
        <f t="shared" si="1"/>
        <v>0</v>
      </c>
      <c r="F80" s="6">
        <f t="shared" si="2"/>
        <v>0</v>
      </c>
      <c r="G80" s="6">
        <f t="shared" si="3"/>
        <v>0</v>
      </c>
      <c r="H80" s="6">
        <f t="shared" si="4"/>
        <v>0</v>
      </c>
      <c r="I80" s="6">
        <f t="shared" si="5"/>
        <v>0</v>
      </c>
      <c r="J80" s="6">
        <f t="shared" si="6"/>
        <v>0</v>
      </c>
      <c r="K80" s="6">
        <f t="shared" si="7"/>
        <v>0</v>
      </c>
      <c r="L80" s="6">
        <f t="shared" si="8"/>
        <v>0</v>
      </c>
      <c r="M80" s="6">
        <f t="shared" si="9"/>
        <v>0</v>
      </c>
      <c r="N80" s="6">
        <f t="shared" si="10"/>
        <v>0</v>
      </c>
      <c r="O80" s="6">
        <f t="shared" si="11"/>
        <v>0</v>
      </c>
      <c r="P80" s="6">
        <f t="shared" si="12"/>
        <v>0</v>
      </c>
      <c r="Q80" s="6">
        <f t="shared" si="13"/>
        <v>0</v>
      </c>
      <c r="R80" s="6">
        <f t="shared" si="14"/>
        <v>0</v>
      </c>
      <c r="S80" s="5">
        <f t="shared" si="15"/>
        <v>0</v>
      </c>
    </row>
    <row r="81" spans="3:19" x14ac:dyDescent="0.15">
      <c r="C81" s="5">
        <v>4</v>
      </c>
      <c r="D81" s="6">
        <f t="shared" si="0"/>
        <v>0</v>
      </c>
      <c r="E81" s="6">
        <f t="shared" si="1"/>
        <v>0</v>
      </c>
      <c r="F81" s="6">
        <f t="shared" si="2"/>
        <v>0</v>
      </c>
      <c r="G81" s="6">
        <f t="shared" si="3"/>
        <v>0</v>
      </c>
      <c r="H81" s="6">
        <f t="shared" si="4"/>
        <v>0</v>
      </c>
      <c r="I81" s="6">
        <f t="shared" si="5"/>
        <v>0</v>
      </c>
      <c r="J81" s="6">
        <f t="shared" si="6"/>
        <v>0</v>
      </c>
      <c r="K81" s="6">
        <f t="shared" si="7"/>
        <v>0</v>
      </c>
      <c r="L81" s="6">
        <f t="shared" si="8"/>
        <v>0</v>
      </c>
      <c r="M81" s="6">
        <f t="shared" si="9"/>
        <v>0</v>
      </c>
      <c r="N81" s="6">
        <f t="shared" si="10"/>
        <v>0</v>
      </c>
      <c r="O81" s="6">
        <f t="shared" si="11"/>
        <v>0</v>
      </c>
      <c r="P81" s="6">
        <f t="shared" si="12"/>
        <v>0</v>
      </c>
      <c r="Q81" s="6">
        <f t="shared" si="13"/>
        <v>0</v>
      </c>
      <c r="R81" s="6">
        <f t="shared" si="14"/>
        <v>0</v>
      </c>
      <c r="S81" s="5">
        <f t="shared" si="15"/>
        <v>0</v>
      </c>
    </row>
    <row r="82" spans="3:19" x14ac:dyDescent="0.15">
      <c r="C82" s="5">
        <v>5</v>
      </c>
      <c r="D82" s="6">
        <f t="shared" si="0"/>
        <v>0</v>
      </c>
      <c r="E82" s="6">
        <f t="shared" si="1"/>
        <v>0</v>
      </c>
      <c r="F82" s="6">
        <f t="shared" si="2"/>
        <v>0</v>
      </c>
      <c r="G82" s="6">
        <f t="shared" si="3"/>
        <v>0</v>
      </c>
      <c r="H82" s="6">
        <f t="shared" si="4"/>
        <v>0</v>
      </c>
      <c r="I82" s="6">
        <f t="shared" si="5"/>
        <v>0</v>
      </c>
      <c r="J82" s="6">
        <f t="shared" si="6"/>
        <v>0</v>
      </c>
      <c r="K82" s="6">
        <f t="shared" si="7"/>
        <v>0</v>
      </c>
      <c r="L82" s="6">
        <f t="shared" si="8"/>
        <v>0</v>
      </c>
      <c r="M82" s="6">
        <f t="shared" si="9"/>
        <v>0</v>
      </c>
      <c r="N82" s="6">
        <f t="shared" si="10"/>
        <v>0</v>
      </c>
      <c r="O82" s="6">
        <f t="shared" si="11"/>
        <v>0</v>
      </c>
      <c r="P82" s="6">
        <f t="shared" si="12"/>
        <v>0</v>
      </c>
      <c r="Q82" s="6">
        <f t="shared" si="13"/>
        <v>0</v>
      </c>
      <c r="R82" s="6">
        <f t="shared" si="14"/>
        <v>0</v>
      </c>
      <c r="S82" s="5">
        <f t="shared" si="15"/>
        <v>0</v>
      </c>
    </row>
    <row r="83" spans="3:19" x14ac:dyDescent="0.15">
      <c r="C83" s="5">
        <v>6</v>
      </c>
      <c r="D83" s="6">
        <f t="shared" si="0"/>
        <v>0</v>
      </c>
      <c r="E83" s="6">
        <f t="shared" si="1"/>
        <v>0</v>
      </c>
      <c r="F83" s="6">
        <f t="shared" si="2"/>
        <v>0</v>
      </c>
      <c r="G83" s="6">
        <f t="shared" si="3"/>
        <v>0</v>
      </c>
      <c r="H83" s="6">
        <f t="shared" si="4"/>
        <v>0</v>
      </c>
      <c r="I83" s="6">
        <f t="shared" si="5"/>
        <v>0</v>
      </c>
      <c r="J83" s="6">
        <f t="shared" si="6"/>
        <v>0</v>
      </c>
      <c r="K83" s="6">
        <f t="shared" si="7"/>
        <v>0</v>
      </c>
      <c r="L83" s="6">
        <f t="shared" si="8"/>
        <v>0</v>
      </c>
      <c r="M83" s="6">
        <f t="shared" si="9"/>
        <v>0</v>
      </c>
      <c r="N83" s="6">
        <f t="shared" si="10"/>
        <v>0</v>
      </c>
      <c r="O83" s="6">
        <f t="shared" si="11"/>
        <v>0</v>
      </c>
      <c r="P83" s="6">
        <f t="shared" si="12"/>
        <v>0</v>
      </c>
      <c r="Q83" s="6">
        <f t="shared" si="13"/>
        <v>0</v>
      </c>
      <c r="R83" s="6">
        <f t="shared" si="14"/>
        <v>0</v>
      </c>
      <c r="S83" s="5">
        <f t="shared" si="15"/>
        <v>0</v>
      </c>
    </row>
    <row r="84" spans="3:19" x14ac:dyDescent="0.15">
      <c r="C84" s="5">
        <v>7</v>
      </c>
      <c r="D84" s="6">
        <f t="shared" si="0"/>
        <v>0</v>
      </c>
      <c r="E84" s="6">
        <f t="shared" si="1"/>
        <v>0</v>
      </c>
      <c r="F84" s="6">
        <f t="shared" si="2"/>
        <v>0</v>
      </c>
      <c r="G84" s="6">
        <f t="shared" si="3"/>
        <v>0</v>
      </c>
      <c r="H84" s="6">
        <f t="shared" si="4"/>
        <v>0</v>
      </c>
      <c r="I84" s="6">
        <f t="shared" si="5"/>
        <v>0</v>
      </c>
      <c r="J84" s="6">
        <f t="shared" si="6"/>
        <v>0</v>
      </c>
      <c r="K84" s="6">
        <f t="shared" si="7"/>
        <v>0</v>
      </c>
      <c r="L84" s="6">
        <f t="shared" si="8"/>
        <v>0</v>
      </c>
      <c r="M84" s="6">
        <f t="shared" si="9"/>
        <v>0</v>
      </c>
      <c r="N84" s="6">
        <f t="shared" si="10"/>
        <v>0</v>
      </c>
      <c r="O84" s="6">
        <f t="shared" si="11"/>
        <v>0</v>
      </c>
      <c r="P84" s="6">
        <f t="shared" si="12"/>
        <v>0</v>
      </c>
      <c r="Q84" s="6">
        <f t="shared" si="13"/>
        <v>0</v>
      </c>
      <c r="R84" s="6">
        <f t="shared" si="14"/>
        <v>0</v>
      </c>
      <c r="S84" s="5">
        <f t="shared" si="15"/>
        <v>0</v>
      </c>
    </row>
    <row r="85" spans="3:19" x14ac:dyDescent="0.15">
      <c r="C85" s="5">
        <v>8</v>
      </c>
      <c r="D85" s="6">
        <f t="shared" si="0"/>
        <v>0</v>
      </c>
      <c r="E85" s="6">
        <f t="shared" si="1"/>
        <v>0</v>
      </c>
      <c r="F85" s="6">
        <f t="shared" si="2"/>
        <v>0</v>
      </c>
      <c r="G85" s="6">
        <f t="shared" si="3"/>
        <v>0</v>
      </c>
      <c r="H85" s="6">
        <f t="shared" si="4"/>
        <v>0</v>
      </c>
      <c r="I85" s="6">
        <f t="shared" si="5"/>
        <v>0</v>
      </c>
      <c r="J85" s="6">
        <f t="shared" si="6"/>
        <v>0</v>
      </c>
      <c r="K85" s="6">
        <f t="shared" si="7"/>
        <v>0</v>
      </c>
      <c r="L85" s="6">
        <f t="shared" si="8"/>
        <v>0</v>
      </c>
      <c r="M85" s="6">
        <f t="shared" si="9"/>
        <v>0</v>
      </c>
      <c r="N85" s="6">
        <f t="shared" si="10"/>
        <v>0</v>
      </c>
      <c r="O85" s="6">
        <f t="shared" si="11"/>
        <v>0</v>
      </c>
      <c r="P85" s="6">
        <f t="shared" si="12"/>
        <v>0</v>
      </c>
      <c r="Q85" s="6">
        <f t="shared" si="13"/>
        <v>0</v>
      </c>
      <c r="R85" s="6">
        <f t="shared" si="14"/>
        <v>0</v>
      </c>
      <c r="S85" s="5">
        <f t="shared" si="15"/>
        <v>0</v>
      </c>
    </row>
  </sheetData>
  <sheetProtection password="CA75" sheet="1" objects="1" scenarios="1"/>
  <phoneticPr fontId="2"/>
  <printOptions verticalCentered="1"/>
  <pageMargins left="0.39370078740157483" right="0.39370078740157483" top="0.47244094488188981" bottom="0.47244094488188981" header="0.31496062992125984" footer="0.31496062992125984"/>
  <pageSetup paperSize="9" scale="95" orientation="landscape" r:id="rId1"/>
  <headerFooter alignWithMargins="0">
    <oddHeader>&amp;R&amp;"Arial,標準"&amp;P &amp;"ＭＳ ゴシック,標準"ﾍﾟｰｼﾞ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7"/>
  <sheetViews>
    <sheetView showGridLines="0" topLeftCell="D1" workbookViewId="0">
      <pane ySplit="2" topLeftCell="A3" activePane="bottomLeft" state="frozen"/>
      <selection activeCell="AZ1" sqref="AZ1"/>
      <selection pane="bottomLeft" activeCell="D1" sqref="D1"/>
    </sheetView>
  </sheetViews>
  <sheetFormatPr defaultRowHeight="15" x14ac:dyDescent="0.25"/>
  <cols>
    <col min="1" max="3" width="9" style="1" hidden="1" customWidth="1"/>
    <col min="4" max="4" width="2.5" style="1" customWidth="1"/>
    <col min="5" max="5" width="12.125" style="1" customWidth="1"/>
    <col min="6" max="7" width="9" style="1"/>
    <col min="8" max="8" width="2.5" style="1" customWidth="1"/>
    <col min="9" max="9" width="12" style="1" customWidth="1"/>
    <col min="10" max="11" width="8.75" style="1" customWidth="1"/>
    <col min="12" max="12" width="2.5" style="1" customWidth="1"/>
    <col min="13" max="13" width="12" style="1" customWidth="1"/>
    <col min="14" max="15" width="8.75" style="1" customWidth="1"/>
    <col min="16" max="16" width="2.5" style="1" customWidth="1"/>
    <col min="17" max="17" width="12" style="1" customWidth="1"/>
    <col min="18" max="19" width="8.75" style="1" customWidth="1"/>
    <col min="20" max="20" width="2.625" style="1" customWidth="1"/>
    <col min="21" max="21" width="12" style="1" customWidth="1"/>
    <col min="22" max="23" width="8.75" style="1" customWidth="1"/>
    <col min="24" max="24" width="2.5" style="1" customWidth="1"/>
    <col min="25" max="25" width="12" style="1" customWidth="1"/>
    <col min="26" max="27" width="8.75" style="88" customWidth="1"/>
    <col min="28" max="16384" width="9" style="1"/>
  </cols>
  <sheetData>
    <row r="1" spans="1:27" ht="18.75" thickBot="1" x14ac:dyDescent="0.3">
      <c r="A1" s="116">
        <v>1</v>
      </c>
      <c r="B1" s="117" t="s">
        <v>136</v>
      </c>
      <c r="C1" s="118" t="s">
        <v>206</v>
      </c>
      <c r="D1" s="99"/>
      <c r="E1" s="70" t="s">
        <v>114</v>
      </c>
      <c r="F1" s="71"/>
      <c r="G1" s="71"/>
      <c r="H1" s="71"/>
      <c r="I1" s="70"/>
      <c r="J1" s="71"/>
      <c r="K1" s="71"/>
      <c r="L1" s="99"/>
      <c r="M1" s="70" t="s">
        <v>115</v>
      </c>
      <c r="N1" s="71"/>
      <c r="O1" s="71"/>
      <c r="P1" s="71"/>
      <c r="Q1" s="71"/>
      <c r="R1" s="71"/>
      <c r="S1" s="71"/>
      <c r="T1" s="99"/>
      <c r="U1" s="70" t="s">
        <v>34</v>
      </c>
      <c r="V1" s="71"/>
      <c r="W1" s="71"/>
      <c r="X1" s="71"/>
      <c r="Y1" s="71"/>
      <c r="Z1" s="72"/>
      <c r="AA1" s="72"/>
    </row>
    <row r="2" spans="1:27" thickBot="1" x14ac:dyDescent="0.25">
      <c r="A2" s="116">
        <v>2</v>
      </c>
      <c r="B2" s="117" t="s">
        <v>137</v>
      </c>
      <c r="C2" s="119" t="s">
        <v>207</v>
      </c>
      <c r="E2" s="69" t="s">
        <v>35</v>
      </c>
      <c r="F2" s="92" t="s">
        <v>19</v>
      </c>
      <c r="G2" s="93" t="s">
        <v>20</v>
      </c>
      <c r="I2" s="69" t="s">
        <v>36</v>
      </c>
      <c r="J2" s="92" t="s">
        <v>19</v>
      </c>
      <c r="K2" s="93" t="s">
        <v>20</v>
      </c>
      <c r="M2" s="69" t="s">
        <v>35</v>
      </c>
      <c r="N2" s="92" t="s">
        <v>19</v>
      </c>
      <c r="O2" s="93" t="s">
        <v>20</v>
      </c>
      <c r="Q2" s="69" t="s">
        <v>36</v>
      </c>
      <c r="R2" s="92" t="s">
        <v>19</v>
      </c>
      <c r="S2" s="93" t="s">
        <v>20</v>
      </c>
      <c r="U2" s="69" t="s">
        <v>35</v>
      </c>
      <c r="V2" s="92" t="s">
        <v>19</v>
      </c>
      <c r="W2" s="93" t="s">
        <v>20</v>
      </c>
      <c r="Y2" s="69" t="s">
        <v>36</v>
      </c>
      <c r="Z2" s="92" t="s">
        <v>19</v>
      </c>
      <c r="AA2" s="93" t="s">
        <v>20</v>
      </c>
    </row>
    <row r="3" spans="1:27" x14ac:dyDescent="0.25">
      <c r="A3" s="116">
        <v>3</v>
      </c>
      <c r="B3" s="117" t="s">
        <v>138</v>
      </c>
      <c r="C3" s="118" t="s">
        <v>208</v>
      </c>
      <c r="E3" s="75" t="s">
        <v>37</v>
      </c>
      <c r="F3" s="203" t="s">
        <v>136</v>
      </c>
      <c r="G3" s="204"/>
      <c r="I3" s="73" t="s">
        <v>37</v>
      </c>
      <c r="J3" s="203" t="s">
        <v>137</v>
      </c>
      <c r="K3" s="204"/>
      <c r="M3" s="76" t="s">
        <v>37</v>
      </c>
      <c r="N3" s="193" t="s">
        <v>136</v>
      </c>
      <c r="O3" s="194"/>
      <c r="Q3" s="74" t="s">
        <v>37</v>
      </c>
      <c r="R3" s="203" t="s">
        <v>137</v>
      </c>
      <c r="S3" s="204"/>
      <c r="U3" s="75" t="s">
        <v>37</v>
      </c>
      <c r="V3" s="203" t="s">
        <v>136</v>
      </c>
      <c r="W3" s="204"/>
      <c r="Y3" s="74" t="s">
        <v>37</v>
      </c>
      <c r="Z3" s="203" t="s">
        <v>137</v>
      </c>
      <c r="AA3" s="204"/>
    </row>
    <row r="4" spans="1:27" x14ac:dyDescent="0.25">
      <c r="A4" s="116">
        <v>4</v>
      </c>
      <c r="B4" s="117" t="s">
        <v>139</v>
      </c>
      <c r="C4" s="119" t="s">
        <v>209</v>
      </c>
      <c r="E4" s="82" t="s">
        <v>38</v>
      </c>
      <c r="F4" s="193" t="s">
        <v>138</v>
      </c>
      <c r="G4" s="194"/>
      <c r="I4" s="78" t="s">
        <v>38</v>
      </c>
      <c r="J4" s="193" t="s">
        <v>139</v>
      </c>
      <c r="K4" s="194"/>
      <c r="M4" s="84" t="s">
        <v>38</v>
      </c>
      <c r="N4" s="193" t="s">
        <v>138</v>
      </c>
      <c r="O4" s="194"/>
      <c r="Q4" s="81" t="s">
        <v>38</v>
      </c>
      <c r="R4" s="193" t="s">
        <v>139</v>
      </c>
      <c r="S4" s="194"/>
      <c r="U4" s="82" t="s">
        <v>38</v>
      </c>
      <c r="V4" s="193" t="s">
        <v>138</v>
      </c>
      <c r="W4" s="194"/>
      <c r="Y4" s="81" t="s">
        <v>38</v>
      </c>
      <c r="Z4" s="193" t="s">
        <v>139</v>
      </c>
      <c r="AA4" s="194"/>
    </row>
    <row r="5" spans="1:27" x14ac:dyDescent="0.25">
      <c r="A5" s="116">
        <v>5</v>
      </c>
      <c r="B5" s="117" t="s">
        <v>140</v>
      </c>
      <c r="C5" s="118" t="s">
        <v>210</v>
      </c>
      <c r="E5" s="82" t="s">
        <v>40</v>
      </c>
      <c r="F5" s="193" t="s">
        <v>142</v>
      </c>
      <c r="G5" s="194"/>
      <c r="I5" s="78" t="s">
        <v>40</v>
      </c>
      <c r="J5" s="193" t="s">
        <v>143</v>
      </c>
      <c r="K5" s="194"/>
      <c r="M5" s="84" t="s">
        <v>39</v>
      </c>
      <c r="N5" s="193" t="s">
        <v>140</v>
      </c>
      <c r="O5" s="194"/>
      <c r="Q5" s="81" t="s">
        <v>39</v>
      </c>
      <c r="R5" s="193" t="s">
        <v>141</v>
      </c>
      <c r="S5" s="194"/>
      <c r="U5" s="82" t="s">
        <v>39</v>
      </c>
      <c r="V5" s="193" t="s">
        <v>140</v>
      </c>
      <c r="W5" s="194"/>
      <c r="Y5" s="81" t="s">
        <v>39</v>
      </c>
      <c r="Z5" s="77" t="s">
        <v>141</v>
      </c>
      <c r="AA5" s="85"/>
    </row>
    <row r="6" spans="1:27" x14ac:dyDescent="0.25">
      <c r="A6" s="116">
        <v>6</v>
      </c>
      <c r="B6" s="117" t="s">
        <v>141</v>
      </c>
      <c r="C6" s="119" t="s">
        <v>211</v>
      </c>
      <c r="E6" s="82" t="s">
        <v>43</v>
      </c>
      <c r="F6" s="193" t="s">
        <v>144</v>
      </c>
      <c r="G6" s="194"/>
      <c r="I6" s="78" t="s">
        <v>42</v>
      </c>
      <c r="J6" s="77" t="s">
        <v>147</v>
      </c>
      <c r="K6" s="85"/>
      <c r="M6" s="84" t="s">
        <v>41</v>
      </c>
      <c r="N6" s="193" t="s">
        <v>142</v>
      </c>
      <c r="O6" s="194"/>
      <c r="Q6" s="81" t="s">
        <v>41</v>
      </c>
      <c r="R6" s="193" t="s">
        <v>143</v>
      </c>
      <c r="S6" s="194"/>
      <c r="U6" s="82" t="s">
        <v>43</v>
      </c>
      <c r="V6" s="193" t="s">
        <v>144</v>
      </c>
      <c r="W6" s="194"/>
      <c r="Y6" s="81" t="s">
        <v>43</v>
      </c>
      <c r="Z6" s="193" t="s">
        <v>145</v>
      </c>
      <c r="AA6" s="194"/>
    </row>
    <row r="7" spans="1:27" x14ac:dyDescent="0.25">
      <c r="A7" s="116">
        <v>7</v>
      </c>
      <c r="B7" s="117" t="s">
        <v>142</v>
      </c>
      <c r="C7" s="118" t="s">
        <v>212</v>
      </c>
      <c r="E7" s="82" t="s">
        <v>47</v>
      </c>
      <c r="F7" s="77" t="s">
        <v>146</v>
      </c>
      <c r="G7" s="85"/>
      <c r="I7" s="78" t="s">
        <v>48</v>
      </c>
      <c r="J7" s="79"/>
      <c r="K7" s="80" t="s">
        <v>153</v>
      </c>
      <c r="M7" s="84" t="s">
        <v>46</v>
      </c>
      <c r="N7" s="193" t="s">
        <v>144</v>
      </c>
      <c r="O7" s="194"/>
      <c r="Q7" s="81" t="s">
        <v>46</v>
      </c>
      <c r="R7" s="193" t="s">
        <v>145</v>
      </c>
      <c r="S7" s="194"/>
      <c r="U7" s="82" t="s">
        <v>47</v>
      </c>
      <c r="V7" s="79"/>
      <c r="W7" s="80" t="s">
        <v>146</v>
      </c>
      <c r="Y7" s="81" t="s">
        <v>47</v>
      </c>
      <c r="Z7" s="193" t="s">
        <v>147</v>
      </c>
      <c r="AA7" s="194"/>
    </row>
    <row r="8" spans="1:27" x14ac:dyDescent="0.25">
      <c r="A8" s="116">
        <v>8</v>
      </c>
      <c r="B8" s="117" t="s">
        <v>143</v>
      </c>
      <c r="C8" s="119" t="s">
        <v>213</v>
      </c>
      <c r="E8" s="81" t="s">
        <v>149</v>
      </c>
      <c r="F8" s="79"/>
      <c r="G8" s="80" t="s">
        <v>148</v>
      </c>
      <c r="I8" s="78" t="s">
        <v>51</v>
      </c>
      <c r="J8" s="77" t="s">
        <v>150</v>
      </c>
      <c r="K8" s="85"/>
      <c r="M8" s="84" t="s">
        <v>49</v>
      </c>
      <c r="N8" s="83"/>
      <c r="O8" s="80" t="s">
        <v>146</v>
      </c>
      <c r="Q8" s="81" t="s">
        <v>49</v>
      </c>
      <c r="R8" s="193" t="s">
        <v>147</v>
      </c>
      <c r="S8" s="194"/>
      <c r="U8" s="81" t="s">
        <v>149</v>
      </c>
      <c r="V8" s="77" t="s">
        <v>148</v>
      </c>
      <c r="W8" s="85"/>
      <c r="Y8" s="81" t="s">
        <v>50</v>
      </c>
      <c r="Z8" s="79"/>
      <c r="AA8" s="80" t="s">
        <v>153</v>
      </c>
    </row>
    <row r="9" spans="1:27" x14ac:dyDescent="0.25">
      <c r="A9" s="116">
        <v>9</v>
      </c>
      <c r="B9" s="117" t="s">
        <v>144</v>
      </c>
      <c r="C9" s="118" t="s">
        <v>214</v>
      </c>
      <c r="E9" s="82" t="s">
        <v>58</v>
      </c>
      <c r="F9" s="79"/>
      <c r="G9" s="80" t="s">
        <v>154</v>
      </c>
      <c r="I9" s="94" t="s">
        <v>53</v>
      </c>
      <c r="J9" s="193" t="s">
        <v>156</v>
      </c>
      <c r="K9" s="194"/>
      <c r="M9" s="89" t="s">
        <v>149</v>
      </c>
      <c r="N9" s="77" t="s">
        <v>148</v>
      </c>
      <c r="O9" s="86"/>
      <c r="Q9" s="81" t="s">
        <v>55</v>
      </c>
      <c r="R9" s="79"/>
      <c r="S9" s="80" t="s">
        <v>153</v>
      </c>
      <c r="U9" s="82" t="s">
        <v>55</v>
      </c>
      <c r="V9" s="79"/>
      <c r="W9" s="80" t="s">
        <v>154</v>
      </c>
      <c r="Y9" s="81" t="s">
        <v>54</v>
      </c>
      <c r="Z9" s="77" t="s">
        <v>150</v>
      </c>
      <c r="AA9" s="85"/>
    </row>
    <row r="10" spans="1:27" x14ac:dyDescent="0.25">
      <c r="A10" s="116">
        <v>10</v>
      </c>
      <c r="B10" s="117" t="s">
        <v>145</v>
      </c>
      <c r="C10" s="119" t="s">
        <v>215</v>
      </c>
      <c r="E10" s="82" t="s">
        <v>51</v>
      </c>
      <c r="F10" s="77" t="s">
        <v>151</v>
      </c>
      <c r="G10" s="85"/>
      <c r="I10" s="94" t="s">
        <v>60</v>
      </c>
      <c r="J10" s="193" t="s">
        <v>160</v>
      </c>
      <c r="K10" s="194"/>
      <c r="M10" s="84" t="s">
        <v>58</v>
      </c>
      <c r="N10" s="83"/>
      <c r="O10" s="80" t="s">
        <v>154</v>
      </c>
      <c r="Q10" s="81" t="s">
        <v>59</v>
      </c>
      <c r="R10" s="77" t="s">
        <v>150</v>
      </c>
      <c r="S10" s="85"/>
      <c r="U10" s="82" t="s">
        <v>59</v>
      </c>
      <c r="V10" s="77" t="s">
        <v>151</v>
      </c>
      <c r="W10" s="85"/>
      <c r="Y10" s="95" t="s">
        <v>61</v>
      </c>
      <c r="Z10" s="193" t="s">
        <v>156</v>
      </c>
      <c r="AA10" s="194"/>
    </row>
    <row r="11" spans="1:27" x14ac:dyDescent="0.25">
      <c r="A11" s="116">
        <v>11</v>
      </c>
      <c r="B11" s="117" t="s">
        <v>146</v>
      </c>
      <c r="C11" s="118" t="s">
        <v>216</v>
      </c>
      <c r="E11" s="96" t="s">
        <v>53</v>
      </c>
      <c r="F11" s="193" t="s">
        <v>155</v>
      </c>
      <c r="G11" s="194"/>
      <c r="I11" s="94" t="s">
        <v>63</v>
      </c>
      <c r="J11" s="77" t="s">
        <v>164</v>
      </c>
      <c r="K11" s="80" t="s">
        <v>166</v>
      </c>
      <c r="M11" s="84" t="s">
        <v>45</v>
      </c>
      <c r="N11" s="77" t="s">
        <v>151</v>
      </c>
      <c r="O11" s="86"/>
      <c r="Q11" s="95" t="s">
        <v>44</v>
      </c>
      <c r="R11" s="193" t="s">
        <v>156</v>
      </c>
      <c r="S11" s="194"/>
      <c r="U11" s="96" t="s">
        <v>44</v>
      </c>
      <c r="V11" s="193" t="s">
        <v>155</v>
      </c>
      <c r="W11" s="194"/>
      <c r="Y11" s="95" t="s">
        <v>62</v>
      </c>
      <c r="Z11" s="193" t="s">
        <v>160</v>
      </c>
      <c r="AA11" s="194"/>
    </row>
    <row r="12" spans="1:27" ht="15.75" thickBot="1" x14ac:dyDescent="0.3">
      <c r="A12" s="116">
        <v>12</v>
      </c>
      <c r="B12" s="117" t="s">
        <v>147</v>
      </c>
      <c r="C12" s="119" t="s">
        <v>217</v>
      </c>
      <c r="E12" s="96" t="s">
        <v>60</v>
      </c>
      <c r="F12" s="193" t="s">
        <v>159</v>
      </c>
      <c r="G12" s="194"/>
      <c r="I12" s="142" t="s">
        <v>305</v>
      </c>
      <c r="J12" s="189" t="s">
        <v>171</v>
      </c>
      <c r="K12" s="190"/>
      <c r="M12" s="84" t="s">
        <v>65</v>
      </c>
      <c r="N12" s="77" t="s">
        <v>152</v>
      </c>
      <c r="O12" s="80" t="s">
        <v>292</v>
      </c>
      <c r="Q12" s="95" t="s">
        <v>57</v>
      </c>
      <c r="R12" s="193" t="s">
        <v>158</v>
      </c>
      <c r="S12" s="194"/>
      <c r="U12" s="96" t="s">
        <v>52</v>
      </c>
      <c r="V12" s="193" t="s">
        <v>159</v>
      </c>
      <c r="W12" s="194"/>
      <c r="Y12" s="95" t="s">
        <v>56</v>
      </c>
      <c r="Z12" s="77" t="s">
        <v>162</v>
      </c>
      <c r="AA12" s="85"/>
    </row>
    <row r="13" spans="1:27" x14ac:dyDescent="0.25">
      <c r="A13" s="116">
        <v>13</v>
      </c>
      <c r="B13" s="117" t="s">
        <v>148</v>
      </c>
      <c r="C13" s="119" t="s">
        <v>149</v>
      </c>
      <c r="E13" s="96" t="s">
        <v>77</v>
      </c>
      <c r="F13" s="77" t="s">
        <v>163</v>
      </c>
      <c r="G13" s="199" t="s">
        <v>165</v>
      </c>
      <c r="M13" s="97" t="s">
        <v>67</v>
      </c>
      <c r="N13" s="193" t="s">
        <v>155</v>
      </c>
      <c r="O13" s="194"/>
      <c r="Q13" s="95" t="s">
        <v>68</v>
      </c>
      <c r="R13" s="193" t="s">
        <v>160</v>
      </c>
      <c r="S13" s="194"/>
      <c r="U13" s="96" t="s">
        <v>69</v>
      </c>
      <c r="V13" s="77" t="s">
        <v>161</v>
      </c>
      <c r="W13" s="85"/>
      <c r="Y13" s="95" t="s">
        <v>70</v>
      </c>
      <c r="Z13" s="77" t="s">
        <v>164</v>
      </c>
      <c r="AA13" s="80" t="s">
        <v>166</v>
      </c>
    </row>
    <row r="14" spans="1:27" ht="15.75" thickBot="1" x14ac:dyDescent="0.3">
      <c r="A14" s="116">
        <v>14</v>
      </c>
      <c r="B14" s="117" t="s">
        <v>150</v>
      </c>
      <c r="C14" s="119" t="s">
        <v>218</v>
      </c>
      <c r="E14" s="95" t="s">
        <v>78</v>
      </c>
      <c r="F14" s="87" t="s">
        <v>64</v>
      </c>
      <c r="G14" s="200"/>
      <c r="M14" s="97" t="s">
        <v>72</v>
      </c>
      <c r="N14" s="193" t="s">
        <v>157</v>
      </c>
      <c r="O14" s="194"/>
      <c r="Q14" s="95" t="s">
        <v>71</v>
      </c>
      <c r="R14" s="193" t="s">
        <v>162</v>
      </c>
      <c r="S14" s="194"/>
      <c r="U14" s="97" t="s">
        <v>77</v>
      </c>
      <c r="V14" s="77" t="s">
        <v>163</v>
      </c>
      <c r="W14" s="201" t="s">
        <v>165</v>
      </c>
      <c r="Y14" s="142" t="s">
        <v>305</v>
      </c>
      <c r="Z14" s="195" t="s">
        <v>171</v>
      </c>
      <c r="AA14" s="196"/>
    </row>
    <row r="15" spans="1:27" x14ac:dyDescent="0.25">
      <c r="A15" s="116">
        <v>15</v>
      </c>
      <c r="B15" s="117" t="s">
        <v>151</v>
      </c>
      <c r="C15" s="118" t="s">
        <v>219</v>
      </c>
      <c r="E15" s="95" t="s">
        <v>79</v>
      </c>
      <c r="F15" s="77" t="s">
        <v>169</v>
      </c>
      <c r="G15" s="80" t="s">
        <v>170</v>
      </c>
      <c r="M15" s="97" t="s">
        <v>62</v>
      </c>
      <c r="N15" s="193" t="s">
        <v>159</v>
      </c>
      <c r="O15" s="194"/>
      <c r="Q15" s="95" t="s">
        <v>63</v>
      </c>
      <c r="R15" s="77" t="s">
        <v>164</v>
      </c>
      <c r="S15" s="80" t="s">
        <v>166</v>
      </c>
      <c r="U15" s="98" t="s">
        <v>78</v>
      </c>
      <c r="V15" s="87" t="s">
        <v>64</v>
      </c>
      <c r="W15" s="202"/>
    </row>
    <row r="16" spans="1:27" ht="15.75" thickBot="1" x14ac:dyDescent="0.3">
      <c r="A16" s="116">
        <v>16</v>
      </c>
      <c r="B16" s="117" t="s">
        <v>152</v>
      </c>
      <c r="C16" s="118" t="s">
        <v>220</v>
      </c>
      <c r="E16" s="90" t="s">
        <v>305</v>
      </c>
      <c r="F16" s="191" t="s">
        <v>132</v>
      </c>
      <c r="G16" s="192"/>
      <c r="M16" s="97" t="s">
        <v>71</v>
      </c>
      <c r="N16" s="77" t="s">
        <v>161</v>
      </c>
      <c r="O16" s="86"/>
      <c r="Q16" s="142" t="s">
        <v>305</v>
      </c>
      <c r="R16" s="195" t="s">
        <v>171</v>
      </c>
      <c r="S16" s="196"/>
      <c r="U16" s="97" t="s">
        <v>80</v>
      </c>
      <c r="V16" s="77" t="s">
        <v>167</v>
      </c>
      <c r="W16" s="201" t="s">
        <v>168</v>
      </c>
    </row>
    <row r="17" spans="1:26" ht="15.75" thickBot="1" x14ac:dyDescent="0.3">
      <c r="A17" s="116">
        <v>17</v>
      </c>
      <c r="B17" s="117" t="s">
        <v>153</v>
      </c>
      <c r="C17" s="119" t="s">
        <v>221</v>
      </c>
      <c r="E17" s="91" t="s">
        <v>304</v>
      </c>
      <c r="F17" s="189" t="s">
        <v>180</v>
      </c>
      <c r="G17" s="190"/>
      <c r="M17" s="97" t="s">
        <v>77</v>
      </c>
      <c r="N17" s="77" t="s">
        <v>163</v>
      </c>
      <c r="O17" s="201" t="s">
        <v>165</v>
      </c>
      <c r="U17" s="98" t="s">
        <v>81</v>
      </c>
      <c r="V17" s="87" t="s">
        <v>74</v>
      </c>
      <c r="W17" s="202"/>
    </row>
    <row r="18" spans="1:26" x14ac:dyDescent="0.25">
      <c r="A18" s="116">
        <v>18</v>
      </c>
      <c r="B18" s="117" t="s">
        <v>154</v>
      </c>
      <c r="C18" s="118" t="s">
        <v>222</v>
      </c>
      <c r="M18" s="98" t="s">
        <v>78</v>
      </c>
      <c r="N18" s="87" t="s">
        <v>64</v>
      </c>
      <c r="O18" s="202"/>
      <c r="U18" s="95" t="s">
        <v>66</v>
      </c>
      <c r="V18" s="77" t="s">
        <v>169</v>
      </c>
      <c r="W18" s="80" t="s">
        <v>170</v>
      </c>
    </row>
    <row r="19" spans="1:26" x14ac:dyDescent="0.25">
      <c r="A19" s="116">
        <v>19</v>
      </c>
      <c r="B19" s="117" t="s">
        <v>293</v>
      </c>
      <c r="C19" s="118" t="s">
        <v>294</v>
      </c>
      <c r="M19" s="97" t="s">
        <v>80</v>
      </c>
      <c r="N19" s="77" t="s">
        <v>167</v>
      </c>
      <c r="O19" s="201" t="s">
        <v>168</v>
      </c>
      <c r="U19" s="90" t="s">
        <v>305</v>
      </c>
      <c r="V19" s="197" t="s">
        <v>132</v>
      </c>
      <c r="W19" s="198"/>
    </row>
    <row r="20" spans="1:26" ht="15.75" thickBot="1" x14ac:dyDescent="0.3">
      <c r="A20" s="116">
        <v>20</v>
      </c>
      <c r="B20" s="117" t="s">
        <v>155</v>
      </c>
      <c r="C20" s="120" t="s">
        <v>223</v>
      </c>
      <c r="M20" s="98" t="s">
        <v>81</v>
      </c>
      <c r="N20" s="87" t="s">
        <v>75</v>
      </c>
      <c r="O20" s="202"/>
      <c r="U20" s="91" t="s">
        <v>304</v>
      </c>
      <c r="V20" s="195" t="s">
        <v>180</v>
      </c>
      <c r="W20" s="196"/>
    </row>
    <row r="21" spans="1:26" x14ac:dyDescent="0.25">
      <c r="A21" s="116">
        <v>21</v>
      </c>
      <c r="B21" s="117" t="s">
        <v>156</v>
      </c>
      <c r="C21" s="121" t="s">
        <v>224</v>
      </c>
      <c r="M21" s="98" t="s">
        <v>76</v>
      </c>
      <c r="N21" s="77" t="s">
        <v>169</v>
      </c>
      <c r="O21" s="80" t="s">
        <v>170</v>
      </c>
    </row>
    <row r="22" spans="1:26" x14ac:dyDescent="0.25">
      <c r="A22" s="116">
        <v>22</v>
      </c>
      <c r="B22" s="117" t="s">
        <v>157</v>
      </c>
      <c r="C22" s="120" t="s">
        <v>225</v>
      </c>
      <c r="M22" s="90" t="s">
        <v>305</v>
      </c>
      <c r="N22" s="197" t="s">
        <v>132</v>
      </c>
      <c r="O22" s="198"/>
    </row>
    <row r="23" spans="1:26" ht="15.75" thickBot="1" x14ac:dyDescent="0.3">
      <c r="A23" s="116">
        <v>23</v>
      </c>
      <c r="B23" s="117" t="s">
        <v>158</v>
      </c>
      <c r="C23" s="121" t="s">
        <v>226</v>
      </c>
      <c r="M23" s="91" t="s">
        <v>304</v>
      </c>
      <c r="N23" s="195" t="s">
        <v>180</v>
      </c>
      <c r="O23" s="196"/>
    </row>
    <row r="24" spans="1:26" x14ac:dyDescent="0.25">
      <c r="A24" s="116">
        <v>24</v>
      </c>
      <c r="B24" s="117" t="s">
        <v>159</v>
      </c>
      <c r="C24" s="120" t="s">
        <v>227</v>
      </c>
    </row>
    <row r="25" spans="1:26" x14ac:dyDescent="0.25">
      <c r="A25" s="116">
        <v>25</v>
      </c>
      <c r="B25" s="117" t="s">
        <v>160</v>
      </c>
      <c r="C25" s="121" t="s">
        <v>228</v>
      </c>
      <c r="W25" s="88"/>
      <c r="Z25" s="1"/>
    </row>
    <row r="26" spans="1:26" x14ac:dyDescent="0.25">
      <c r="A26" s="116">
        <v>26</v>
      </c>
      <c r="B26" s="117" t="s">
        <v>161</v>
      </c>
      <c r="C26" s="120" t="s">
        <v>229</v>
      </c>
    </row>
    <row r="27" spans="1:26" x14ac:dyDescent="0.25">
      <c r="A27" s="116">
        <v>27</v>
      </c>
      <c r="B27" s="117" t="s">
        <v>162</v>
      </c>
      <c r="C27" s="121" t="s">
        <v>230</v>
      </c>
    </row>
    <row r="28" spans="1:26" x14ac:dyDescent="0.25">
      <c r="A28" s="116">
        <v>28</v>
      </c>
      <c r="B28" s="117" t="s">
        <v>163</v>
      </c>
      <c r="C28" s="120" t="s">
        <v>231</v>
      </c>
      <c r="X28" s="88"/>
    </row>
    <row r="29" spans="1:26" x14ac:dyDescent="0.25">
      <c r="A29" s="116">
        <v>29</v>
      </c>
      <c r="B29" s="122" t="s">
        <v>232</v>
      </c>
      <c r="C29" s="121" t="s">
        <v>233</v>
      </c>
    </row>
    <row r="30" spans="1:26" x14ac:dyDescent="0.25">
      <c r="A30" s="116">
        <v>30</v>
      </c>
      <c r="B30" s="117" t="s">
        <v>164</v>
      </c>
      <c r="C30" s="121" t="s">
        <v>234</v>
      </c>
    </row>
    <row r="31" spans="1:26" x14ac:dyDescent="0.25">
      <c r="A31" s="116">
        <v>31</v>
      </c>
      <c r="B31" s="117" t="s">
        <v>165</v>
      </c>
      <c r="C31" s="120" t="s">
        <v>235</v>
      </c>
    </row>
    <row r="32" spans="1:26" x14ac:dyDescent="0.25">
      <c r="A32" s="116">
        <v>32</v>
      </c>
      <c r="B32" s="117" t="s">
        <v>166</v>
      </c>
      <c r="C32" s="121" t="s">
        <v>236</v>
      </c>
    </row>
    <row r="33" spans="1:3" x14ac:dyDescent="0.25">
      <c r="A33" s="116">
        <v>33</v>
      </c>
      <c r="B33" s="117" t="s">
        <v>167</v>
      </c>
      <c r="C33" s="120" t="s">
        <v>237</v>
      </c>
    </row>
    <row r="34" spans="1:3" x14ac:dyDescent="0.25">
      <c r="A34" s="116">
        <v>34</v>
      </c>
      <c r="B34" s="122" t="s">
        <v>238</v>
      </c>
      <c r="C34" s="121" t="s">
        <v>81</v>
      </c>
    </row>
    <row r="35" spans="1:3" x14ac:dyDescent="0.25">
      <c r="A35" s="116">
        <v>35</v>
      </c>
      <c r="B35" s="117" t="s">
        <v>168</v>
      </c>
      <c r="C35" s="121" t="s">
        <v>239</v>
      </c>
    </row>
    <row r="36" spans="1:3" x14ac:dyDescent="0.25">
      <c r="A36" s="116">
        <v>36</v>
      </c>
      <c r="B36" s="117" t="s">
        <v>169</v>
      </c>
      <c r="C36" s="121" t="s">
        <v>79</v>
      </c>
    </row>
    <row r="37" spans="1:3" x14ac:dyDescent="0.25">
      <c r="A37" s="116">
        <v>37</v>
      </c>
      <c r="B37" s="117" t="s">
        <v>170</v>
      </c>
      <c r="C37" s="121" t="s">
        <v>240</v>
      </c>
    </row>
  </sheetData>
  <sheetProtection password="CA75" sheet="1" objects="1" scenarios="1"/>
  <mergeCells count="55">
    <mergeCell ref="Z3:AA3"/>
    <mergeCell ref="R4:S4"/>
    <mergeCell ref="V4:W4"/>
    <mergeCell ref="Z4:AA4"/>
    <mergeCell ref="F3:G3"/>
    <mergeCell ref="J3:K3"/>
    <mergeCell ref="N3:O3"/>
    <mergeCell ref="R3:S3"/>
    <mergeCell ref="V3:W3"/>
    <mergeCell ref="J4:K4"/>
    <mergeCell ref="V5:W5"/>
    <mergeCell ref="F5:G5"/>
    <mergeCell ref="J5:K5"/>
    <mergeCell ref="N5:O5"/>
    <mergeCell ref="R5:S5"/>
    <mergeCell ref="Z6:AA6"/>
    <mergeCell ref="N6:O6"/>
    <mergeCell ref="R6:S6"/>
    <mergeCell ref="V6:W6"/>
    <mergeCell ref="V11:W11"/>
    <mergeCell ref="Z10:AA10"/>
    <mergeCell ref="N7:O7"/>
    <mergeCell ref="R7:S7"/>
    <mergeCell ref="Z7:AA7"/>
    <mergeCell ref="R8:S8"/>
    <mergeCell ref="Z11:AA11"/>
    <mergeCell ref="R11:S11"/>
    <mergeCell ref="W14:W15"/>
    <mergeCell ref="J12:K12"/>
    <mergeCell ref="Z14:AA14"/>
    <mergeCell ref="N15:O15"/>
    <mergeCell ref="N14:O14"/>
    <mergeCell ref="R14:S14"/>
    <mergeCell ref="N13:O13"/>
    <mergeCell ref="V12:W12"/>
    <mergeCell ref="R13:S13"/>
    <mergeCell ref="R12:S12"/>
    <mergeCell ref="V20:W20"/>
    <mergeCell ref="O19:O20"/>
    <mergeCell ref="V19:W19"/>
    <mergeCell ref="R16:S16"/>
    <mergeCell ref="W16:W17"/>
    <mergeCell ref="O17:O18"/>
    <mergeCell ref="F17:G17"/>
    <mergeCell ref="F16:G16"/>
    <mergeCell ref="N4:O4"/>
    <mergeCell ref="N23:O23"/>
    <mergeCell ref="N22:O22"/>
    <mergeCell ref="G13:G14"/>
    <mergeCell ref="J9:K9"/>
    <mergeCell ref="J10:K10"/>
    <mergeCell ref="F6:G6"/>
    <mergeCell ref="F4:G4"/>
    <mergeCell ref="F11:G11"/>
    <mergeCell ref="F12:G12"/>
  </mergeCells>
  <phoneticPr fontId="2"/>
  <dataValidations disablePrompts="1" count="1">
    <dataValidation imeMode="off" allowBlank="1" showInputMessage="1" showErrorMessage="1" sqref="AA8 Z5:Z13 G8:G9 G15 J3 K11 J5:J11 K7 N3:N4 B4:B26 O8 N6:N23 O17 O19 O21 R3 R5:R8 S9 S15 R10:R15 V3:V4 V6:V20 W18 W7 W9 W14 W16 Z3 AA13 G13 F10:F17 F3:F8 B1:B2 B28:B37 O10 O12"/>
  </dataValidations>
  <printOptions horizontalCentered="1"/>
  <pageMargins left="0.59055118110236227" right="0.59055118110236227" top="0.70866141732283472" bottom="0.70866141732283472" header="0.51181102362204722" footer="0.31496062992125984"/>
  <pageSetup paperSize="9" scale="70" orientation="landscape" r:id="rId1"/>
  <headerFooter alignWithMargins="0">
    <oddHeader>&amp;C&amp;14種目コード表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申し込み表</vt:lpstr>
      <vt:lpstr>リレー</vt:lpstr>
      <vt:lpstr>種目コード表</vt:lpstr>
      <vt:lpstr>リレー!Print_Area</vt:lpstr>
      <vt:lpstr>種目コード表!Print_Area</vt:lpstr>
      <vt:lpstr>申し込み表!Print_Area</vt:lpstr>
      <vt:lpstr>リレー!Print_Titles</vt:lpstr>
      <vt:lpstr>申し込み表!Print_Titles</vt:lpstr>
      <vt:lpstr>オーダー</vt:lpstr>
      <vt:lpstr>種目</vt:lpstr>
      <vt:lpstr>リレー!名前</vt:lpstr>
      <vt:lpstr>名前</vt:lpstr>
    </vt:vector>
  </TitlesOfParts>
  <Company>高知陸上競技協会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entry_brankV0616</dc:title>
  <dc:creator>柳瀬 典広</dc:creator>
  <dc:description>JOと国体のABCの矛盾を解消</dc:description>
  <cp:lastModifiedBy>Yananose</cp:lastModifiedBy>
  <cp:lastPrinted>2026-03-28T09:51:51Z</cp:lastPrinted>
  <dcterms:created xsi:type="dcterms:W3CDTF">2000-02-06T22:27:07Z</dcterms:created>
  <dcterms:modified xsi:type="dcterms:W3CDTF">2026-03-28T09:52:59Z</dcterms:modified>
</cp:coreProperties>
</file>